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工水-会計\決　　算\経営分析\R1\09 四国中央市\"/>
    </mc:Choice>
  </mc:AlternateContent>
  <workbookProtection workbookAlgorithmName="SHA-512" workbookHashValue="+Lh6jr3lVZYb6Nc10n+RHQDQzEY6KbBk/Re8H03bDmnQ71nRnh45SiENhrtqSdbh0iDAEDGoSximt8p/hkoTIQ==" workbookSaltValue="6dtmHzIY48s79biOFev0z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H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V10" i="5"/>
  <c r="AF10" i="5"/>
  <c r="AJ10" i="5"/>
  <c r="AT10" i="5"/>
  <c r="BD10" i="5"/>
  <c r="BN10" i="5"/>
  <c r="BX10" i="5"/>
  <c r="CB10" i="5"/>
  <c r="CL10" i="5"/>
  <c r="CV10" i="5"/>
  <c r="DF10" i="5"/>
  <c r="DP10" i="5"/>
  <c r="DT10" i="5"/>
  <c r="ED10" i="5"/>
  <c r="AG11" i="5"/>
  <c r="BY11" i="5"/>
  <c r="HT33" i="4"/>
  <c r="W10" i="5"/>
  <c r="AG10" i="5"/>
  <c r="AQ10" i="5"/>
  <c r="AU10" i="5"/>
  <c r="BE10" i="5"/>
  <c r="BO10" i="5"/>
  <c r="BY10" i="5"/>
  <c r="CI10" i="5"/>
  <c r="CM10" i="5"/>
  <c r="CW10" i="5"/>
  <c r="DG10" i="5"/>
  <c r="DQ10" i="5"/>
  <c r="EA10" i="5"/>
  <c r="EE10" i="5"/>
  <c r="BB10" i="5"/>
  <c r="BF10" i="5"/>
  <c r="CJ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<sst xmlns="http://schemas.openxmlformats.org/spreadsheetml/2006/main" count="262" uniqueCount="106">
  <si>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</si>
  <si>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</si>
  <si>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</si>
  <si>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</si>
  <si>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</si>
  <si>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</si>
  <si>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</si>
  <si>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</si>
  <si>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</si>
  <si>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</si>
  <si>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</si>
  <si>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</si>
  <si>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</si>
  <si>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</si>
  <si>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</si>
  <si>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</si>
  <si>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</si>
  <si>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</si>
  <si>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</si>
  <si>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</si>
  <si>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</si>
  <si>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</si>
  <si>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</si>
  <si>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</si>
  <si>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</si>
  <si>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</si>
  <si>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</si>
  <si>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</si>
  <si>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</si>
  <si>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</si>
  <si>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</si>
  <si>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</si>
  <si>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</si>
  <si>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</si>
  <si>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</si>
  <si>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</si>
  <si>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</si>
  <si>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</si>
  <si>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</si>
  <si>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</si>
  <si>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</si>
  <si>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</si>
  <si>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</si>
  <si>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</si>
  <si>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</si>
  <si>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</si>
  <si>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</si>
  <si>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</si>
  <si>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</si>
  <si>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</si>
  <si>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</si>
  <si>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</si>
  <si>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</si>
  <si>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</si>
  <si>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</si>
  <si>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</si>
  <si>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</si>
  <si>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</si>
  <si>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</si>
  <si>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</si>
  <si>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</si>
  <si>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</si>
  <si>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</si>
  <si>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</si>
  <si>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</si>
  <si>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</si>
  <si>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</si>
  <si>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</si>
  <si>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</si>
  <si>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</si>
  <si>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</si>
  <si>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</si>
  <si>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</si>
  <si>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</si>
  <si>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</si>
  <si>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</si>
  <si>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</si>
  <si>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</si>
  <si>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</si>
  <si>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</si>
  <si>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</si>
  <si>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</si>
  <si>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</si>
  <si>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</si>
  <si>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</si>
  <si>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</si>
  <si>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</si>
  <si>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</si>
  <si>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</si>
  <si>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</si>
  <si>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</si>
  <si>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</si>
  <si>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</si>
  <si>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</si>
  <si>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</si>
  <si>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</si>
  <si>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</si>
  <si>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</si>
  <si>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</si>
  <si>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</si>
  <si>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</si>
  <si>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</si>
  <si>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</si>
  <si>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本市工業用水事業は水源であるダム別に新宮水系・柳瀬水系・富郷水系の３水系があり、それぞれに責任水量制の料金を設定し経営を行っている。
　「①経常収支比率」「⑤料金回収率」は今年度実施した新宮水系料金引下げにより料金収入が減少した為前年度より低下しているが、類似団体の平均より良く効率的で安定した経営が行われている。
　「⑥給水原価」は横ばい状態であり、類似団体の平均より良いが、更に経費削減に努めて更新投資等に充てる財源を計画的に確保していく必要がある。
　「③流動比率」は１年以内に支払うべき企業債が減少している事と現金を増やしてきた事でこれまで目標としてきた類似団体の平均を超えることが出来た。　
　「④企業債残高対給水収益比率」は今年度料金引下げを実施したことにより給水収益が減少した為前年度より上昇しているが、企業債残高は繰上償還を行い減っている。しかし依然として類似団体平均値の倍以上であるため、今後も継続して繰上償還を実施し減少に努める必要がある。
　業務の効率を示す「⑦施設利用率」「⑧契約率」については横ばい状態であり、当市の基幹産業が製紙産業であるため類似団体平均値と比べ高水準で推移している。</t>
    <rPh sb="1" eb="2">
      <t>ホン</t>
    </rPh>
    <rPh sb="2" eb="3">
      <t>シ</t>
    </rPh>
    <rPh sb="3" eb="5">
      <t>コウギョウ</t>
    </rPh>
    <rPh sb="5" eb="7">
      <t>ヨウスイ</t>
    </rPh>
    <rPh sb="7" eb="9">
      <t>ジギョウ</t>
    </rPh>
    <rPh sb="10" eb="12">
      <t>スイゲン</t>
    </rPh>
    <rPh sb="17" eb="18">
      <t>ベツ</t>
    </rPh>
    <rPh sb="19" eb="21">
      <t>シングウ</t>
    </rPh>
    <rPh sb="21" eb="23">
      <t>スイケイ</t>
    </rPh>
    <rPh sb="24" eb="26">
      <t>ヤナセ</t>
    </rPh>
    <rPh sb="26" eb="28">
      <t>スイケイ</t>
    </rPh>
    <rPh sb="29" eb="31">
      <t>トミサト</t>
    </rPh>
    <rPh sb="31" eb="33">
      <t>スイケイ</t>
    </rPh>
    <rPh sb="35" eb="37">
      <t>スイケイ</t>
    </rPh>
    <rPh sb="46" eb="48">
      <t>セキニン</t>
    </rPh>
    <rPh sb="48" eb="50">
      <t>スイリョウ</t>
    </rPh>
    <rPh sb="50" eb="51">
      <t>セイ</t>
    </rPh>
    <rPh sb="52" eb="54">
      <t>リョウキン</t>
    </rPh>
    <rPh sb="55" eb="57">
      <t>セッテイ</t>
    </rPh>
    <rPh sb="58" eb="60">
      <t>ケイエイ</t>
    </rPh>
    <rPh sb="61" eb="62">
      <t>オコナ</t>
    </rPh>
    <rPh sb="71" eb="77">
      <t>ケイジョウシュウシヒリツ</t>
    </rPh>
    <rPh sb="80" eb="82">
      <t>リョウキン</t>
    </rPh>
    <rPh sb="82" eb="84">
      <t>カイシュウ</t>
    </rPh>
    <rPh sb="84" eb="85">
      <t>リツ</t>
    </rPh>
    <rPh sb="87" eb="90">
      <t>コンネンド</t>
    </rPh>
    <rPh sb="90" eb="92">
      <t>ジッシ</t>
    </rPh>
    <rPh sb="94" eb="96">
      <t>シングウ</t>
    </rPh>
    <rPh sb="96" eb="98">
      <t>スイケイ</t>
    </rPh>
    <rPh sb="98" eb="100">
      <t>リョウキン</t>
    </rPh>
    <rPh sb="100" eb="102">
      <t>ヒキサ</t>
    </rPh>
    <rPh sb="106" eb="108">
      <t>リョウキン</t>
    </rPh>
    <rPh sb="108" eb="110">
      <t>シュウニュウ</t>
    </rPh>
    <rPh sb="111" eb="113">
      <t>ゲンショウ</t>
    </rPh>
    <rPh sb="115" eb="116">
      <t>タメ</t>
    </rPh>
    <rPh sb="116" eb="119">
      <t>ゼンネンド</t>
    </rPh>
    <rPh sb="121" eb="123">
      <t>テイカ</t>
    </rPh>
    <rPh sb="162" eb="164">
      <t>キュウスイ</t>
    </rPh>
    <rPh sb="164" eb="166">
      <t>ゲンカ</t>
    </rPh>
    <rPh sb="168" eb="169">
      <t>ヨコ</t>
    </rPh>
    <rPh sb="171" eb="173">
      <t>ジョウタイ</t>
    </rPh>
    <rPh sb="177" eb="179">
      <t>ルイジ</t>
    </rPh>
    <rPh sb="179" eb="181">
      <t>ダンタイ</t>
    </rPh>
    <rPh sb="182" eb="184">
      <t>ヘイキン</t>
    </rPh>
    <rPh sb="186" eb="187">
      <t>ヨ</t>
    </rPh>
    <rPh sb="190" eb="191">
      <t>サラ</t>
    </rPh>
    <rPh sb="192" eb="194">
      <t>ケイヒ</t>
    </rPh>
    <rPh sb="194" eb="196">
      <t>サクゲン</t>
    </rPh>
    <rPh sb="197" eb="198">
      <t>ツト</t>
    </rPh>
    <rPh sb="200" eb="202">
      <t>コウシン</t>
    </rPh>
    <rPh sb="204" eb="205">
      <t>トウ</t>
    </rPh>
    <rPh sb="206" eb="207">
      <t>ア</t>
    </rPh>
    <rPh sb="209" eb="211">
      <t>ザイゲン</t>
    </rPh>
    <rPh sb="212" eb="215">
      <t>ケイカクテキ</t>
    </rPh>
    <rPh sb="216" eb="218">
      <t>カクホ</t>
    </rPh>
    <rPh sb="232" eb="234">
      <t>リュウドウ</t>
    </rPh>
    <rPh sb="234" eb="236">
      <t>ヒリツ</t>
    </rPh>
    <rPh sb="239" eb="240">
      <t>ネン</t>
    </rPh>
    <rPh sb="240" eb="242">
      <t>イナイ</t>
    </rPh>
    <rPh sb="243" eb="245">
      <t>シハラ</t>
    </rPh>
    <rPh sb="248" eb="250">
      <t>キギョウ</t>
    </rPh>
    <rPh sb="250" eb="251">
      <t>サイ</t>
    </rPh>
    <rPh sb="252" eb="254">
      <t>ゲンショウ</t>
    </rPh>
    <rPh sb="258" eb="259">
      <t>コト</t>
    </rPh>
    <rPh sb="260" eb="262">
      <t>ゲンキン</t>
    </rPh>
    <rPh sb="263" eb="264">
      <t>フ</t>
    </rPh>
    <rPh sb="269" eb="270">
      <t>コト</t>
    </rPh>
    <rPh sb="275" eb="277">
      <t>モクヒョウ</t>
    </rPh>
    <rPh sb="282" eb="284">
      <t>ルイジ</t>
    </rPh>
    <rPh sb="284" eb="286">
      <t>ダンタイ</t>
    </rPh>
    <rPh sb="287" eb="289">
      <t>ヘイキン</t>
    </rPh>
    <rPh sb="290" eb="291">
      <t>コ</t>
    </rPh>
    <rPh sb="296" eb="298">
      <t>デキ</t>
    </rPh>
    <rPh sb="305" eb="307">
      <t>キギョウ</t>
    </rPh>
    <rPh sb="307" eb="308">
      <t>サイ</t>
    </rPh>
    <rPh sb="308" eb="310">
      <t>ザンダカ</t>
    </rPh>
    <rPh sb="310" eb="311">
      <t>タイ</t>
    </rPh>
    <rPh sb="311" eb="313">
      <t>キュウスイ</t>
    </rPh>
    <rPh sb="313" eb="315">
      <t>シュウエキ</t>
    </rPh>
    <rPh sb="315" eb="317">
      <t>ヒリツ</t>
    </rPh>
    <rPh sb="319" eb="322">
      <t>コンネンド</t>
    </rPh>
    <rPh sb="322" eb="324">
      <t>リョウキン</t>
    </rPh>
    <rPh sb="324" eb="326">
      <t>ヒキサ</t>
    </rPh>
    <rPh sb="328" eb="330">
      <t>ジッシ</t>
    </rPh>
    <rPh sb="337" eb="339">
      <t>キュウスイ</t>
    </rPh>
    <rPh sb="339" eb="341">
      <t>シュウエキ</t>
    </rPh>
    <rPh sb="342" eb="344">
      <t>ゲンショウ</t>
    </rPh>
    <rPh sb="346" eb="347">
      <t>タメ</t>
    </rPh>
    <rPh sb="347" eb="350">
      <t>ゼンネンド</t>
    </rPh>
    <rPh sb="352" eb="354">
      <t>ジョウショウ</t>
    </rPh>
    <rPh sb="382" eb="384">
      <t>イゼン</t>
    </rPh>
    <rPh sb="391" eb="394">
      <t>ヘイキンチ</t>
    </rPh>
    <rPh sb="395" eb="398">
      <t>バイイジョウ</t>
    </rPh>
    <rPh sb="404" eb="406">
      <t>コンゴ</t>
    </rPh>
    <rPh sb="407" eb="409">
      <t>ケイゾク</t>
    </rPh>
    <rPh sb="411" eb="413">
      <t>クリアゲ</t>
    </rPh>
    <rPh sb="413" eb="415">
      <t>ショウカン</t>
    </rPh>
    <rPh sb="416" eb="418">
      <t>ジッシ</t>
    </rPh>
    <rPh sb="419" eb="421">
      <t>ゲンショウ</t>
    </rPh>
    <rPh sb="422" eb="423">
      <t>ツト</t>
    </rPh>
    <rPh sb="425" eb="427">
      <t>ヒツヨウ</t>
    </rPh>
    <rPh sb="433" eb="435">
      <t>ギョウム</t>
    </rPh>
    <rPh sb="460" eb="461">
      <t>ヨコ</t>
    </rPh>
    <rPh sb="463" eb="465">
      <t>ジョウタイ</t>
    </rPh>
    <rPh sb="486" eb="488">
      <t>ルイジ</t>
    </rPh>
    <rPh sb="488" eb="490">
      <t>ダンタイ</t>
    </rPh>
    <rPh sb="490" eb="492">
      <t>ヘイキン</t>
    </rPh>
    <rPh sb="492" eb="493">
      <t>アタイ</t>
    </rPh>
    <rPh sb="494" eb="495">
      <t>クラ</t>
    </rPh>
    <rPh sb="496" eb="499">
      <t>コウスイジュン</t>
    </rPh>
    <phoneticPr fontId="5"/>
  </si>
  <si>
    <t>　本市工業用水道事業はH29年度に経営戦略（H30年～R9年度）を策定している。財政計画においては経営基盤の強化を図ることとし、更新・耐震化の為の資金を確保することと積極的に繰上償還を行い企業債を減少することを柱としている。又投資計画においては、アセットマネジメント計画に基づき重要度・優先順位を反映した計画的な投資を行うこととしている。
　令和元年度の進捗状況は経営戦略に沿ったもので、新宮水系は今後の投資財源を確保しながらも低廉な料金へ料金改定を実施した。又富郷水系については繰上償還を実施し企業債残高の減少に努めた。今後も経営戦略に基づき、継続して安定した工業用水の供給と健全で継続可能な事業経営に取り組んでいく予定である。</t>
    <rPh sb="1" eb="3">
      <t>ホンシ</t>
    </rPh>
    <rPh sb="3" eb="6">
      <t>コウギョウヨウ</t>
    </rPh>
    <rPh sb="6" eb="8">
      <t>スイドウ</t>
    </rPh>
    <rPh sb="8" eb="10">
      <t>ジギョウ</t>
    </rPh>
    <rPh sb="14" eb="16">
      <t>ネンド</t>
    </rPh>
    <rPh sb="17" eb="19">
      <t>ケイエイ</t>
    </rPh>
    <rPh sb="19" eb="21">
      <t>センリャク</t>
    </rPh>
    <rPh sb="25" eb="26">
      <t>ネン</t>
    </rPh>
    <rPh sb="29" eb="31">
      <t>ネンド</t>
    </rPh>
    <rPh sb="33" eb="35">
      <t>サクテイ</t>
    </rPh>
    <rPh sb="40" eb="42">
      <t>ザイセイ</t>
    </rPh>
    <rPh sb="42" eb="44">
      <t>ケイカク</t>
    </rPh>
    <rPh sb="49" eb="51">
      <t>ケイエイ</t>
    </rPh>
    <rPh sb="51" eb="53">
      <t>キバン</t>
    </rPh>
    <rPh sb="54" eb="56">
      <t>キョウカ</t>
    </rPh>
    <rPh sb="57" eb="58">
      <t>ハカ</t>
    </rPh>
    <rPh sb="64" eb="66">
      <t>コウシン</t>
    </rPh>
    <rPh sb="67" eb="70">
      <t>タイシンカ</t>
    </rPh>
    <rPh sb="71" eb="72">
      <t>タメ</t>
    </rPh>
    <rPh sb="73" eb="75">
      <t>シキン</t>
    </rPh>
    <rPh sb="76" eb="78">
      <t>カクホ</t>
    </rPh>
    <rPh sb="83" eb="86">
      <t>セッキョクテキ</t>
    </rPh>
    <rPh sb="87" eb="89">
      <t>クリアゲ</t>
    </rPh>
    <rPh sb="89" eb="91">
      <t>ショウカン</t>
    </rPh>
    <rPh sb="92" eb="93">
      <t>オコナ</t>
    </rPh>
    <rPh sb="94" eb="96">
      <t>キギョウ</t>
    </rPh>
    <rPh sb="96" eb="97">
      <t>サイ</t>
    </rPh>
    <rPh sb="98" eb="100">
      <t>ゲンショウ</t>
    </rPh>
    <rPh sb="105" eb="106">
      <t>ハシラ</t>
    </rPh>
    <rPh sb="112" eb="113">
      <t>マタ</t>
    </rPh>
    <rPh sb="113" eb="115">
      <t>トウシ</t>
    </rPh>
    <rPh sb="115" eb="117">
      <t>ケイカク</t>
    </rPh>
    <rPh sb="133" eb="135">
      <t>ケイカク</t>
    </rPh>
    <rPh sb="136" eb="137">
      <t>モト</t>
    </rPh>
    <rPh sb="139" eb="142">
      <t>ジュウヨウド</t>
    </rPh>
    <rPh sb="143" eb="145">
      <t>ユウセン</t>
    </rPh>
    <rPh sb="145" eb="147">
      <t>ジュンイ</t>
    </rPh>
    <rPh sb="148" eb="150">
      <t>ハンエイ</t>
    </rPh>
    <rPh sb="152" eb="155">
      <t>ケイカクテキ</t>
    </rPh>
    <rPh sb="156" eb="158">
      <t>トウシ</t>
    </rPh>
    <rPh sb="159" eb="160">
      <t>オコナ</t>
    </rPh>
    <rPh sb="171" eb="173">
      <t>レイワ</t>
    </rPh>
    <rPh sb="173" eb="174">
      <t>ガン</t>
    </rPh>
    <rPh sb="177" eb="181">
      <t>シンチョクジョウキョウ</t>
    </rPh>
    <rPh sb="182" eb="184">
      <t>ケイエイ</t>
    </rPh>
    <rPh sb="184" eb="186">
      <t>センリャク</t>
    </rPh>
    <rPh sb="187" eb="188">
      <t>ソ</t>
    </rPh>
    <rPh sb="194" eb="196">
      <t>シングウ</t>
    </rPh>
    <rPh sb="196" eb="198">
      <t>スイケイ</t>
    </rPh>
    <rPh sb="199" eb="201">
      <t>コンゴ</t>
    </rPh>
    <rPh sb="202" eb="204">
      <t>トウシ</t>
    </rPh>
    <rPh sb="204" eb="206">
      <t>ザイゲン</t>
    </rPh>
    <rPh sb="207" eb="209">
      <t>カクホ</t>
    </rPh>
    <rPh sb="214" eb="216">
      <t>テイレン</t>
    </rPh>
    <rPh sb="217" eb="219">
      <t>リョウキン</t>
    </rPh>
    <rPh sb="220" eb="222">
      <t>リョウキン</t>
    </rPh>
    <rPh sb="222" eb="224">
      <t>カイテイ</t>
    </rPh>
    <rPh sb="225" eb="227">
      <t>ジッシ</t>
    </rPh>
    <rPh sb="230" eb="231">
      <t>マタ</t>
    </rPh>
    <rPh sb="231" eb="233">
      <t>トミサト</t>
    </rPh>
    <rPh sb="233" eb="235">
      <t>スイケイ</t>
    </rPh>
    <rPh sb="240" eb="242">
      <t>クリアゲ</t>
    </rPh>
    <rPh sb="242" eb="244">
      <t>ショウカン</t>
    </rPh>
    <rPh sb="245" eb="247">
      <t>ジッシ</t>
    </rPh>
    <rPh sb="248" eb="250">
      <t>キギョウ</t>
    </rPh>
    <rPh sb="250" eb="251">
      <t>サイ</t>
    </rPh>
    <rPh sb="251" eb="253">
      <t>ザンダカ</t>
    </rPh>
    <rPh sb="254" eb="256">
      <t>ゲンショウ</t>
    </rPh>
    <rPh sb="257" eb="258">
      <t>ツト</t>
    </rPh>
    <rPh sb="261" eb="263">
      <t>コンゴ</t>
    </rPh>
    <rPh sb="264" eb="266">
      <t>ケイエイ</t>
    </rPh>
    <rPh sb="266" eb="268">
      <t>センリャク</t>
    </rPh>
    <rPh sb="269" eb="270">
      <t>モト</t>
    </rPh>
    <rPh sb="273" eb="275">
      <t>ケイゾク</t>
    </rPh>
    <rPh sb="277" eb="279">
      <t>アンテイ</t>
    </rPh>
    <rPh sb="281" eb="284">
      <t>コウギョウヨウ</t>
    </rPh>
    <rPh sb="284" eb="285">
      <t>ミズ</t>
    </rPh>
    <rPh sb="286" eb="288">
      <t>キョウキュウ</t>
    </rPh>
    <rPh sb="289" eb="291">
      <t>ケンゼン</t>
    </rPh>
    <rPh sb="292" eb="294">
      <t>ケイゾク</t>
    </rPh>
    <rPh sb="294" eb="296">
      <t>カノウ</t>
    </rPh>
    <rPh sb="297" eb="299">
      <t>ジギョウ</t>
    </rPh>
    <rPh sb="299" eb="301">
      <t>ケイエイ</t>
    </rPh>
    <rPh sb="302" eb="303">
      <t>ト</t>
    </rPh>
    <rPh sb="304" eb="305">
      <t>ク</t>
    </rPh>
    <rPh sb="309" eb="311">
      <t>ヨテイ</t>
    </rPh>
    <phoneticPr fontId="5"/>
  </si>
  <si>
    <t>　本市工業用水道事業ではH27年度にアセットマネジメント計画を作成している。計画において事業費の平準化を加味しつつ資産の健全化を図るため、法定耐用年数での更新ではなく実耐用年数での設定をし、施設の更新・耐震化に取組んでいる。
　「①有形固定資産減価償却償却率」及び「②管路経年化率」共に類似団体平均より低い数値ではあるが経年により右肩上がりであり、特に建設から40年を経過した新宮水系については老朽化が進んでいるので計画に沿った更新を行う必要がある。
　「③管路更新率」については経営戦略のなかで、新宮水系についてはR13年度から取組む事としており、今後は管路更新の具体的な事業計画に取組む必要がある。</t>
    <rPh sb="105" eb="107">
      <t>トリク</t>
    </rPh>
    <rPh sb="116" eb="122">
      <t>ユウケイコテイシサン</t>
    </rPh>
    <rPh sb="122" eb="126">
      <t>ゲンカショウキャク</t>
    </rPh>
    <rPh sb="126" eb="129">
      <t>ショウキャクリツ</t>
    </rPh>
    <rPh sb="130" eb="131">
      <t>オヨ</t>
    </rPh>
    <rPh sb="134" eb="136">
      <t>カンロ</t>
    </rPh>
    <rPh sb="136" eb="138">
      <t>ケイネン</t>
    </rPh>
    <rPh sb="139" eb="140">
      <t>リツ</t>
    </rPh>
    <rPh sb="141" eb="142">
      <t>トモ</t>
    </rPh>
    <rPh sb="143" eb="145">
      <t>ルイジ</t>
    </rPh>
    <rPh sb="145" eb="147">
      <t>ダンタイ</t>
    </rPh>
    <rPh sb="147" eb="149">
      <t>ヘイキン</t>
    </rPh>
    <rPh sb="160" eb="162">
      <t>ケイネン</t>
    </rPh>
    <rPh sb="165" eb="167">
      <t>ミギカタ</t>
    </rPh>
    <rPh sb="167" eb="168">
      <t>ア</t>
    </rPh>
    <rPh sb="174" eb="175">
      <t>トク</t>
    </rPh>
    <rPh sb="188" eb="190">
      <t>シングウ</t>
    </rPh>
    <rPh sb="190" eb="192">
      <t>スイケイ</t>
    </rPh>
    <rPh sb="197" eb="200">
      <t>ロウキュウカ</t>
    </rPh>
    <rPh sb="201" eb="202">
      <t>スス</t>
    </rPh>
    <rPh sb="208" eb="210">
      <t>ケイカク</t>
    </rPh>
    <rPh sb="211" eb="212">
      <t>ソ</t>
    </rPh>
    <rPh sb="214" eb="216">
      <t>コウシン</t>
    </rPh>
    <rPh sb="217" eb="218">
      <t>オコナ</t>
    </rPh>
    <rPh sb="219" eb="221">
      <t>ヒツヨウ</t>
    </rPh>
    <rPh sb="229" eb="231">
      <t>カンロ</t>
    </rPh>
    <rPh sb="231" eb="233">
      <t>コウシン</t>
    </rPh>
    <rPh sb="233" eb="234">
      <t>リツ</t>
    </rPh>
    <rPh sb="240" eb="242">
      <t>ケイエイ</t>
    </rPh>
    <rPh sb="242" eb="244">
      <t>センリャク</t>
    </rPh>
    <rPh sb="249" eb="251">
      <t>シングウ</t>
    </rPh>
    <rPh sb="251" eb="253">
      <t>スイケイ</t>
    </rPh>
    <rPh sb="278" eb="280">
      <t>カンロ</t>
    </rPh>
    <rPh sb="280" eb="282">
      <t>コウシン</t>
    </rPh>
    <rPh sb="283" eb="286">
      <t>グタイテキ</t>
    </rPh>
    <rPh sb="287" eb="289">
      <t>ジギョウ</t>
    </rPh>
    <rPh sb="289" eb="291">
      <t>ケイカク</t>
    </rPh>
    <rPh sb="292" eb="294">
      <t>トリク</t>
    </rPh>
    <rPh sb="295" eb="29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</si>
</sst>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49" fontId="6" fillId="0" borderId="8"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54.78</c:v>
                </c:pt>
                <c:pt idx="1">
                  <c:v>56.23</c:v>
                </c:pt>
                <c:pt idx="2">
                  <c:v>57.36</c:v>
                </c:pt>
                <c:pt idx="3">
                  <c:v>58.48</c:v>
                </c:pt>
                <c:pt idx="4">
                  <c:v>58.94</c:v>
                </c:pt>
              </c:numCache>
            </c:numRef>
          </c:val>
          <c:extLst>
            <c:ext xmlns:c16="http://schemas.microsoft.com/office/drawing/2014/chart" uri="{C3380CC4-5D6E-409C-BE32-E72D297353CC}">
              <c16:uniqueId val="{00000000-034F-44DC-8158-8779CCA9F9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034F-44DC-8158-8779CCA9F9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00-4903-BE7A-FF0608A770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9A00-4903-BE7A-FF0608A770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137.94999999999999</c:v>
                </c:pt>
                <c:pt idx="1">
                  <c:v>149.51</c:v>
                </c:pt>
                <c:pt idx="2">
                  <c:v>144.57</c:v>
                </c:pt>
                <c:pt idx="3">
                  <c:v>144.66999999999999</c:v>
                </c:pt>
                <c:pt idx="4">
                  <c:v>134.44</c:v>
                </c:pt>
              </c:numCache>
            </c:numRef>
          </c:val>
          <c:extLst>
            <c:ext xmlns:c16="http://schemas.microsoft.com/office/drawing/2014/chart" uri="{C3380CC4-5D6E-409C-BE32-E72D297353CC}">
              <c16:uniqueId val="{00000000-8B58-4C27-A374-BC3B5D6D52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8B58-4C27-A374-BC3B5D6D52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23.22</c:v>
                </c:pt>
                <c:pt idx="1">
                  <c:v>25.68</c:v>
                </c:pt>
                <c:pt idx="2">
                  <c:v>25.68</c:v>
                </c:pt>
                <c:pt idx="3">
                  <c:v>26.67</c:v>
                </c:pt>
                <c:pt idx="4">
                  <c:v>31.44</c:v>
                </c:pt>
              </c:numCache>
            </c:numRef>
          </c:val>
          <c:extLst>
            <c:ext xmlns:c16="http://schemas.microsoft.com/office/drawing/2014/chart" uri="{C3380CC4-5D6E-409C-BE32-E72D297353CC}">
              <c16:uniqueId val="{00000000-0485-4E9D-B9CC-7159185EBE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0485-4E9D-B9CC-7159185EBE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D8-461D-A27A-0DBA19DD20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C6D8-461D-A27A-0DBA19DD20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43.23</c:v>
                </c:pt>
                <c:pt idx="1">
                  <c:v>62.86</c:v>
                </c:pt>
                <c:pt idx="2">
                  <c:v>153.62</c:v>
                </c:pt>
                <c:pt idx="3">
                  <c:v>277.44</c:v>
                </c:pt>
                <c:pt idx="4">
                  <c:v>412.22</c:v>
                </c:pt>
              </c:numCache>
            </c:numRef>
          </c:val>
          <c:extLst>
            <c:ext xmlns:c16="http://schemas.microsoft.com/office/drawing/2014/chart" uri="{C3380CC4-5D6E-409C-BE32-E72D297353CC}">
              <c16:uniqueId val="{00000000-0D3C-4C87-A02C-8B2377C377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0D3C-4C87-A02C-8B2377C377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730.22</c:v>
                </c:pt>
                <c:pt idx="1">
                  <c:v>666.9</c:v>
                </c:pt>
                <c:pt idx="2">
                  <c:v>629.82000000000005</c:v>
                </c:pt>
                <c:pt idx="3">
                  <c:v>600.54</c:v>
                </c:pt>
                <c:pt idx="4">
                  <c:v>602.80999999999995</c:v>
                </c:pt>
              </c:numCache>
            </c:numRef>
          </c:val>
          <c:extLst>
            <c:ext xmlns:c16="http://schemas.microsoft.com/office/drawing/2014/chart" uri="{C3380CC4-5D6E-409C-BE32-E72D297353CC}">
              <c16:uniqueId val="{00000000-056C-4EC7-BD95-7A13DE1BF9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056C-4EC7-BD95-7A13DE1BF9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131.38</c:v>
                </c:pt>
                <c:pt idx="1">
                  <c:v>143.07</c:v>
                </c:pt>
                <c:pt idx="2">
                  <c:v>146.33000000000001</c:v>
                </c:pt>
                <c:pt idx="3">
                  <c:v>146.54</c:v>
                </c:pt>
                <c:pt idx="4">
                  <c:v>135.63999999999999</c:v>
                </c:pt>
              </c:numCache>
            </c:numRef>
          </c:val>
          <c:extLst>
            <c:ext xmlns:c16="http://schemas.microsoft.com/office/drawing/2014/chart" uri="{C3380CC4-5D6E-409C-BE32-E72D297353CC}">
              <c16:uniqueId val="{00000000-69A5-498A-A17E-DE60EE0BB8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69A5-498A-A17E-DE60EE0BB8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11.88</c:v>
                </c:pt>
                <c:pt idx="1">
                  <c:v>10.9</c:v>
                </c:pt>
                <c:pt idx="2">
                  <c:v>10.66</c:v>
                </c:pt>
                <c:pt idx="3">
                  <c:v>10.65</c:v>
                </c:pt>
                <c:pt idx="4">
                  <c:v>10.77</c:v>
                </c:pt>
              </c:numCache>
            </c:numRef>
          </c:val>
          <c:extLst>
            <c:ext xmlns:c16="http://schemas.microsoft.com/office/drawing/2014/chart" uri="{C3380CC4-5D6E-409C-BE32-E72D297353CC}">
              <c16:uniqueId val="{00000000-D1F8-4AC1-A860-0F94543E5A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D1F8-4AC1-A860-0F94543E5A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84.28</c:v>
                </c:pt>
                <c:pt idx="1">
                  <c:v>85.21</c:v>
                </c:pt>
                <c:pt idx="2">
                  <c:v>80.75</c:v>
                </c:pt>
                <c:pt idx="3">
                  <c:v>83.13</c:v>
                </c:pt>
                <c:pt idx="4">
                  <c:v>83.98</c:v>
                </c:pt>
              </c:numCache>
            </c:numRef>
          </c:val>
          <c:extLst>
            <c:ext xmlns:c16="http://schemas.microsoft.com/office/drawing/2014/chart" uri="{C3380CC4-5D6E-409C-BE32-E72D297353CC}">
              <c16:uniqueId val="{00000000-C7C0-483D-AF19-A7386344A7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C7C0-483D-AF19-A7386344A7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92.21</c:v>
                </c:pt>
                <c:pt idx="1">
                  <c:v>92.21</c:v>
                </c:pt>
                <c:pt idx="2">
                  <c:v>92.16</c:v>
                </c:pt>
                <c:pt idx="3">
                  <c:v>92.12</c:v>
                </c:pt>
                <c:pt idx="4">
                  <c:v>96.91</c:v>
                </c:pt>
              </c:numCache>
            </c:numRef>
          </c:val>
          <c:extLst>
            <c:ext xmlns:c16="http://schemas.microsoft.com/office/drawing/2014/chart" uri="{C3380CC4-5D6E-409C-BE32-E72D297353CC}">
              <c16:uniqueId val="{00000000-5367-48A1-99BB-CC82138D98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5367-48A1-99BB-CC82138D98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A48" zoomScale="118" zoomScaleNormal="118"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愛媛県　四国中央市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591600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496854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52.8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573343</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137.94999999999999</v>
      </c>
      <c r="Y32" s="129"/>
      <c r="Z32" s="129"/>
      <c r="AA32" s="129"/>
      <c r="AB32" s="129"/>
      <c r="AC32" s="129"/>
      <c r="AD32" s="129"/>
      <c r="AE32" s="129"/>
      <c r="AF32" s="129"/>
      <c r="AG32" s="129"/>
      <c r="AH32" s="129"/>
      <c r="AI32" s="129"/>
      <c r="AJ32" s="129"/>
      <c r="AK32" s="129"/>
      <c r="AL32" s="129"/>
      <c r="AM32" s="129"/>
      <c r="AN32" s="129"/>
      <c r="AO32" s="129"/>
      <c r="AP32" s="129"/>
      <c r="AQ32" s="130"/>
      <c r="AR32" s="128">
        <f>データ!U6</f>
        <v>149.51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144.57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144.66999999999999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134.44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43.23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62.86</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153.62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277.44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412.22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730.22</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666.9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629.82000000000005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600.54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602.80999999999995</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131.38</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143.07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146.33000000000001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146.54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135.63999999999999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11.88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10.9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10.66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10.65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10.77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84.28</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85.21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80.75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83.13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83.98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92.21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92.21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92.16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92.12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96.91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49"/>
      <c r="M79" s="149"/>
      <c r="N79" s="149"/>
      <c r="O79" s="149"/>
      <c r="P79" s="149"/>
      <c r="Q79" s="149"/>
      <c r="R79" s="149"/>
      <c r="S79" s="149"/>
      <c r="T79" s="149"/>
      <c r="U79" s="149"/>
      <c r="V79" s="149"/>
      <c r="W79" s="149"/>
      <c r="X79" s="150"/>
      <c r="Y79" s="151" t="str">
        <f>データ!$B$10</f>
        <v>H27</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H28</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H29</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H30</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R01</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51" t="str">
        <f>データ!$B$10</f>
        <v>H27</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H28</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H29</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H30</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R01</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51" t="str">
        <f>データ!$B$10</f>
        <v>H27</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H28</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H29</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H30</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R01</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5">
        <f>データ!DD6</f>
        <v>54.78</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f>データ!DE6</f>
        <v>56.23</v>
      </c>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f>データ!DF6</f>
        <v>57.36</v>
      </c>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f>データ!DG6</f>
        <v>58.48</v>
      </c>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f>データ!DH6</f>
        <v>58.94</v>
      </c>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5">
        <f>データ!DO6</f>
        <v>23.22</v>
      </c>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f>データ!DP6</f>
        <v>25.68</v>
      </c>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f>データ!DQ6</f>
        <v>25.68</v>
      </c>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f>データ!DR6</f>
        <v>26.67</v>
      </c>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f>データ!DS6</f>
        <v>31.44</v>
      </c>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5">
        <f>データ!DZ6</f>
        <v>0</v>
      </c>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f>データ!EA6</f>
        <v>0</v>
      </c>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f>データ!EB6</f>
        <v>0</v>
      </c>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f>データ!EC6</f>
        <v>0</v>
      </c>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f>データ!ED6</f>
        <v>0</v>
      </c>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5">
        <f>データ!DI6</f>
        <v>57.35</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f>データ!DJ6</f>
        <v>57.93</v>
      </c>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f>データ!DK6</f>
        <v>58.88</v>
      </c>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f>データ!DL6</f>
        <v>59.48</v>
      </c>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f>データ!DM6</f>
        <v>60.09</v>
      </c>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5">
        <f>データ!DT6</f>
        <v>37.619999999999997</v>
      </c>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f>データ!DU6</f>
        <v>41.79</v>
      </c>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f>データ!DV6</f>
        <v>43.44</v>
      </c>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f>データ!DW6</f>
        <v>48.09</v>
      </c>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f>データ!DX6</f>
        <v>50.93</v>
      </c>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5">
        <f>データ!EE6</f>
        <v>0.11</v>
      </c>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f>データ!EF6</f>
        <v>0.32</v>
      </c>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f>データ!EG6</f>
        <v>0.21</v>
      </c>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f>データ!EH6</f>
        <v>0.13</v>
      </c>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f>データ!EI6</f>
        <v>0.22</v>
      </c>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6" t="s">
        <v>29</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t="s">
        <v>30</v>
      </c>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t="s">
        <v>31</v>
      </c>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t="s">
        <v>32</v>
      </c>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t="s">
        <v>33</v>
      </c>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t="s">
        <v>34</v>
      </c>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t="s">
        <v>35</v>
      </c>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t="s">
        <v>36</v>
      </c>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t="s">
        <v>29</v>
      </c>
      <c r="HL89" s="156"/>
      <c r="HM89" s="156"/>
      <c r="HN89" s="156"/>
      <c r="HO89" s="156"/>
      <c r="HP89" s="156"/>
      <c r="HQ89" s="156"/>
      <c r="HR89" s="156"/>
      <c r="HS89" s="156"/>
      <c r="HT89" s="156"/>
      <c r="HU89" s="156"/>
      <c r="HV89" s="156"/>
      <c r="HW89" s="156"/>
      <c r="HX89" s="156"/>
      <c r="HY89" s="156"/>
      <c r="HZ89" s="156"/>
      <c r="IA89" s="156"/>
      <c r="IB89" s="156"/>
      <c r="IC89" s="156"/>
      <c r="ID89" s="156"/>
      <c r="IE89" s="156"/>
      <c r="IF89" s="156"/>
      <c r="IG89" s="156"/>
      <c r="IH89" s="156"/>
      <c r="II89" s="156"/>
      <c r="IJ89" s="156"/>
      <c r="IK89" s="156"/>
      <c r="IL89" s="156" t="s">
        <v>30</v>
      </c>
      <c r="IM89" s="156"/>
      <c r="IN89" s="156"/>
      <c r="IO89" s="156"/>
      <c r="IP89" s="156"/>
      <c r="IQ89" s="156"/>
      <c r="IR89" s="156"/>
      <c r="IS89" s="156"/>
      <c r="IT89" s="156"/>
      <c r="IU89" s="156"/>
      <c r="IV89" s="156"/>
      <c r="IW89" s="156"/>
      <c r="IX89" s="156"/>
      <c r="IY89" s="156"/>
      <c r="IZ89" s="156"/>
      <c r="JA89" s="156"/>
      <c r="JB89" s="156"/>
      <c r="JC89" s="156"/>
      <c r="JD89" s="156"/>
      <c r="JE89" s="156"/>
      <c r="JF89" s="156"/>
      <c r="JG89" s="156"/>
      <c r="JH89" s="156"/>
      <c r="JI89" s="156"/>
      <c r="JJ89" s="156"/>
      <c r="JK89" s="156"/>
      <c r="JL89" s="156"/>
      <c r="JM89" s="156" t="s">
        <v>31</v>
      </c>
      <c r="JN89" s="156"/>
      <c r="JO89" s="156"/>
      <c r="JP89" s="156"/>
      <c r="JQ89" s="156"/>
      <c r="JR89" s="156"/>
      <c r="JS89" s="156"/>
      <c r="JT89" s="156"/>
      <c r="JU89" s="156"/>
      <c r="JV89" s="156"/>
      <c r="JW89" s="156"/>
      <c r="JX89" s="156"/>
      <c r="JY89" s="156"/>
      <c r="JZ89" s="156"/>
      <c r="KA89" s="156"/>
      <c r="KB89" s="156"/>
      <c r="KC89" s="156"/>
      <c r="KD89" s="156"/>
      <c r="KE89" s="156"/>
      <c r="KF89" s="156"/>
      <c r="KG89" s="156"/>
      <c r="KH89" s="156"/>
      <c r="KI89" s="156"/>
      <c r="KJ89" s="156"/>
      <c r="KK89" s="156"/>
      <c r="KL89" s="156"/>
      <c r="KM89" s="15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7" t="str">
        <f>データ!AD6</f>
        <v>【119.03】</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t="str">
        <f>データ!AO6</f>
        <v>【25.49】</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t="str">
        <f>データ!AZ6</f>
        <v>【420.52】</v>
      </c>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t="str">
        <f>データ!BK6</f>
        <v>【238.81】</v>
      </c>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t="str">
        <f>データ!BV6</f>
        <v>【115.00】</v>
      </c>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t="str">
        <f>データ!CG6</f>
        <v>【18.60】</v>
      </c>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t="str">
        <f>データ!CR6</f>
        <v>【55.21】</v>
      </c>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7" t="str">
        <f>データ!DC6</f>
        <v>【77.39】</v>
      </c>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7" t="str">
        <f>データ!DN6</f>
        <v>【59.23】</v>
      </c>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7" t="str">
        <f>データ!DY6</f>
        <v>【47.77】</v>
      </c>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7" t="str">
        <f>データ!EJ6</f>
        <v>【0.34】</v>
      </c>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D2X4F26owjlFFcA5tvLJaEht+/+tHFgstKcrKS7cW2wUt7ZiJsnnXhNZkwCuWsTMWc50tlhHYBQ1A2VKb2YLg==" saltValue="2kZ3mUSJZbTCH7pY1ePSh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48</v>
      </c>
      <c r="B4" s="47"/>
      <c r="C4" s="47"/>
      <c r="D4" s="47"/>
      <c r="E4" s="47"/>
      <c r="F4" s="47"/>
      <c r="G4" s="47"/>
      <c r="H4" s="162"/>
      <c r="I4" s="163"/>
      <c r="J4" s="163"/>
      <c r="K4" s="163"/>
      <c r="L4" s="163"/>
      <c r="M4" s="163"/>
      <c r="N4" s="163"/>
      <c r="O4" s="163"/>
      <c r="P4" s="163"/>
      <c r="Q4" s="163"/>
      <c r="R4" s="163"/>
      <c r="S4" s="163"/>
      <c r="T4" s="159" t="s">
        <v>49</v>
      </c>
      <c r="U4" s="159"/>
      <c r="V4" s="159"/>
      <c r="W4" s="159"/>
      <c r="X4" s="159"/>
      <c r="Y4" s="159"/>
      <c r="Z4" s="159"/>
      <c r="AA4" s="159"/>
      <c r="AB4" s="159"/>
      <c r="AC4" s="159"/>
      <c r="AD4" s="159"/>
      <c r="AE4" s="159" t="s">
        <v>50</v>
      </c>
      <c r="AF4" s="159"/>
      <c r="AG4" s="159"/>
      <c r="AH4" s="159"/>
      <c r="AI4" s="159"/>
      <c r="AJ4" s="159"/>
      <c r="AK4" s="159"/>
      <c r="AL4" s="159"/>
      <c r="AM4" s="159"/>
      <c r="AN4" s="159"/>
      <c r="AO4" s="159"/>
      <c r="AP4" s="159" t="s">
        <v>51</v>
      </c>
      <c r="AQ4" s="159"/>
      <c r="AR4" s="159"/>
      <c r="AS4" s="159"/>
      <c r="AT4" s="159"/>
      <c r="AU4" s="159"/>
      <c r="AV4" s="159"/>
      <c r="AW4" s="159"/>
      <c r="AX4" s="159"/>
      <c r="AY4" s="159"/>
      <c r="AZ4" s="159"/>
      <c r="BA4" s="159" t="s">
        <v>52</v>
      </c>
      <c r="BB4" s="159"/>
      <c r="BC4" s="159"/>
      <c r="BD4" s="159"/>
      <c r="BE4" s="159"/>
      <c r="BF4" s="159"/>
      <c r="BG4" s="159"/>
      <c r="BH4" s="159"/>
      <c r="BI4" s="159"/>
      <c r="BJ4" s="159"/>
      <c r="BK4" s="159"/>
      <c r="BL4" s="159" t="s">
        <v>53</v>
      </c>
      <c r="BM4" s="159"/>
      <c r="BN4" s="159"/>
      <c r="BO4" s="159"/>
      <c r="BP4" s="159"/>
      <c r="BQ4" s="159"/>
      <c r="BR4" s="159"/>
      <c r="BS4" s="159"/>
      <c r="BT4" s="159"/>
      <c r="BU4" s="159"/>
      <c r="BV4" s="159"/>
      <c r="BW4" s="159" t="s">
        <v>54</v>
      </c>
      <c r="BX4" s="159"/>
      <c r="BY4" s="159"/>
      <c r="BZ4" s="159"/>
      <c r="CA4" s="159"/>
      <c r="CB4" s="159"/>
      <c r="CC4" s="159"/>
      <c r="CD4" s="159"/>
      <c r="CE4" s="159"/>
      <c r="CF4" s="159"/>
      <c r="CG4" s="159"/>
      <c r="CH4" s="159" t="s">
        <v>55</v>
      </c>
      <c r="CI4" s="159"/>
      <c r="CJ4" s="159"/>
      <c r="CK4" s="159"/>
      <c r="CL4" s="159"/>
      <c r="CM4" s="159"/>
      <c r="CN4" s="159"/>
      <c r="CO4" s="159"/>
      <c r="CP4" s="159"/>
      <c r="CQ4" s="159"/>
      <c r="CR4" s="159"/>
      <c r="CS4" s="159" t="s">
        <v>56</v>
      </c>
      <c r="CT4" s="159"/>
      <c r="CU4" s="159"/>
      <c r="CV4" s="159"/>
      <c r="CW4" s="159"/>
      <c r="CX4" s="159"/>
      <c r="CY4" s="159"/>
      <c r="CZ4" s="159"/>
      <c r="DA4" s="159"/>
      <c r="DB4" s="159"/>
      <c r="DC4" s="159"/>
      <c r="DD4" s="159" t="s">
        <v>57</v>
      </c>
      <c r="DE4" s="159"/>
      <c r="DF4" s="159"/>
      <c r="DG4" s="159"/>
      <c r="DH4" s="159"/>
      <c r="DI4" s="159"/>
      <c r="DJ4" s="159"/>
      <c r="DK4" s="159"/>
      <c r="DL4" s="159"/>
      <c r="DM4" s="159"/>
      <c r="DN4" s="159"/>
      <c r="DO4" s="159" t="s">
        <v>58</v>
      </c>
      <c r="DP4" s="159"/>
      <c r="DQ4" s="159"/>
      <c r="DR4" s="159"/>
      <c r="DS4" s="159"/>
      <c r="DT4" s="159"/>
      <c r="DU4" s="159"/>
      <c r="DV4" s="159"/>
      <c r="DW4" s="159"/>
      <c r="DX4" s="159"/>
      <c r="DY4" s="159"/>
      <c r="DZ4" s="159" t="s">
        <v>59</v>
      </c>
      <c r="EA4" s="159"/>
      <c r="EB4" s="159"/>
      <c r="EC4" s="159"/>
      <c r="ED4" s="159"/>
      <c r="EE4" s="159"/>
      <c r="EF4" s="159"/>
      <c r="EG4" s="159"/>
      <c r="EH4" s="159"/>
      <c r="EI4" s="159"/>
      <c r="EJ4" s="159"/>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137.94999999999999</v>
      </c>
      <c r="U6" s="52">
        <f>U7</f>
        <v>149.51</v>
      </c>
      <c r="V6" s="52">
        <f>V7</f>
        <v>144.57</v>
      </c>
      <c r="W6" s="52">
        <f>W7</f>
        <v>144.66999999999999</v>
      </c>
      <c r="X6" s="52">
        <f t="shared" si="3"/>
        <v>134.44</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43.23</v>
      </c>
      <c r="AQ6" s="52">
        <f>AQ7</f>
        <v>62.86</v>
      </c>
      <c r="AR6" s="52">
        <f>AR7</f>
        <v>153.62</v>
      </c>
      <c r="AS6" s="52">
        <f>AS7</f>
        <v>277.44</v>
      </c>
      <c r="AT6" s="52">
        <f t="shared" si="3"/>
        <v>412.22</v>
      </c>
      <c r="AU6" s="52">
        <f t="shared" si="3"/>
        <v>312.67</v>
      </c>
      <c r="AV6" s="52">
        <f t="shared" si="3"/>
        <v>345.05</v>
      </c>
      <c r="AW6" s="52">
        <f t="shared" si="3"/>
        <v>379.14</v>
      </c>
      <c r="AX6" s="52">
        <f t="shared" si="3"/>
        <v>394.58</v>
      </c>
      <c r="AY6" s="52">
        <f t="shared" si="3"/>
        <v>368.36</v>
      </c>
      <c r="AZ6" s="50" t="str">
        <f>IF(AZ7="-","【-】","【"&amp;SUBSTITUTE(TEXT(AZ7,"#,##0.00"),"-","△")&amp;"】")</f>
        <v>【420.52】</v>
      </c>
      <c r="BA6" s="52">
        <f t="shared" si="3"/>
        <v>730.22</v>
      </c>
      <c r="BB6" s="52">
        <f>BB7</f>
        <v>666.9</v>
      </c>
      <c r="BC6" s="52">
        <f>BC7</f>
        <v>629.82000000000005</v>
      </c>
      <c r="BD6" s="52">
        <f>BD7</f>
        <v>600.54</v>
      </c>
      <c r="BE6" s="52">
        <f t="shared" si="3"/>
        <v>602.80999999999995</v>
      </c>
      <c r="BF6" s="52">
        <f t="shared" si="3"/>
        <v>272.8</v>
      </c>
      <c r="BG6" s="52">
        <f t="shared" si="3"/>
        <v>255.89</v>
      </c>
      <c r="BH6" s="52">
        <f t="shared" si="3"/>
        <v>242.57</v>
      </c>
      <c r="BI6" s="52">
        <f t="shared" si="3"/>
        <v>235.79</v>
      </c>
      <c r="BJ6" s="52">
        <f t="shared" si="3"/>
        <v>227.51</v>
      </c>
      <c r="BK6" s="50" t="str">
        <f>IF(BK7="-","【-】","【"&amp;SUBSTITUTE(TEXT(BK7,"#,##0.00"),"-","△")&amp;"】")</f>
        <v>【238.81】</v>
      </c>
      <c r="BL6" s="52">
        <f t="shared" si="3"/>
        <v>131.38</v>
      </c>
      <c r="BM6" s="52">
        <f>BM7</f>
        <v>143.07</v>
      </c>
      <c r="BN6" s="52">
        <f>BN7</f>
        <v>146.33000000000001</v>
      </c>
      <c r="BO6" s="52">
        <f>BO7</f>
        <v>146.54</v>
      </c>
      <c r="BP6" s="52">
        <f t="shared" si="3"/>
        <v>135.63999999999999</v>
      </c>
      <c r="BQ6" s="52">
        <f t="shared" si="3"/>
        <v>119.5</v>
      </c>
      <c r="BR6" s="52">
        <f t="shared" si="3"/>
        <v>118.99</v>
      </c>
      <c r="BS6" s="52">
        <f t="shared" si="3"/>
        <v>119.17</v>
      </c>
      <c r="BT6" s="52">
        <f t="shared" si="3"/>
        <v>117.72</v>
      </c>
      <c r="BU6" s="52">
        <f t="shared" si="3"/>
        <v>117.69</v>
      </c>
      <c r="BV6" s="50" t="str">
        <f>IF(BV7="-","【-】","【"&amp;SUBSTITUTE(TEXT(BV7,"#,##0.00"),"-","△")&amp;"】")</f>
        <v>【115.00】</v>
      </c>
      <c r="BW6" s="52">
        <f t="shared" si="3"/>
        <v>11.88</v>
      </c>
      <c r="BX6" s="52">
        <f>BX7</f>
        <v>10.9</v>
      </c>
      <c r="BY6" s="52">
        <f>BY7</f>
        <v>10.66</v>
      </c>
      <c r="BZ6" s="52">
        <f>BZ7</f>
        <v>10.65</v>
      </c>
      <c r="CA6" s="52">
        <f t="shared" si="3"/>
        <v>10.77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84.28</v>
      </c>
      <c r="CI6" s="52">
        <f>CI7</f>
        <v>85.21</v>
      </c>
      <c r="CJ6" s="52">
        <f>CJ7</f>
        <v>80.75</v>
      </c>
      <c r="CK6" s="52">
        <f>CK7</f>
        <v>83.13</v>
      </c>
      <c r="CL6" s="52">
        <f t="shared" si="5"/>
        <v>83.98</v>
      </c>
      <c r="CM6" s="52">
        <f t="shared" si="5"/>
        <v>57.52</v>
      </c>
      <c r="CN6" s="52">
        <f t="shared" si="5"/>
        <v>57.55</v>
      </c>
      <c r="CO6" s="52">
        <f t="shared" si="5"/>
        <v>57.69</v>
      </c>
      <c r="CP6" s="52">
        <f t="shared" si="5"/>
        <v>58.56</v>
      </c>
      <c r="CQ6" s="52">
        <f t="shared" si="5"/>
        <v>57.96</v>
      </c>
      <c r="CR6" s="50" t="str">
        <f>IF(CR7="-","【-】","【"&amp;SUBSTITUTE(TEXT(CR7,"#,##0.00"),"-","△")&amp;"】")</f>
        <v>【55.21】</v>
      </c>
      <c r="CS6" s="52">
        <f t="shared" ref="CS6:DB6" si="6">CS7</f>
        <v>92.21</v>
      </c>
      <c r="CT6" s="52">
        <f>CT7</f>
        <v>92.21</v>
      </c>
      <c r="CU6" s="52">
        <f>CU7</f>
        <v>92.16</v>
      </c>
      <c r="CV6" s="52">
        <f>CV7</f>
        <v>92.12</v>
      </c>
      <c r="CW6" s="52">
        <f t="shared" si="6"/>
        <v>96.91</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54.78</v>
      </c>
      <c r="DE6" s="52">
        <f>DE7</f>
        <v>56.23</v>
      </c>
      <c r="DF6" s="52">
        <f>DF7</f>
        <v>57.36</v>
      </c>
      <c r="DG6" s="52">
        <f>DG7</f>
        <v>58.48</v>
      </c>
      <c r="DH6" s="52">
        <f t="shared" si="7"/>
        <v>58.94</v>
      </c>
      <c r="DI6" s="52">
        <f t="shared" si="7"/>
        <v>57.35</v>
      </c>
      <c r="DJ6" s="52">
        <f t="shared" si="7"/>
        <v>57.93</v>
      </c>
      <c r="DK6" s="52">
        <f t="shared" si="7"/>
        <v>58.88</v>
      </c>
      <c r="DL6" s="52">
        <f t="shared" si="7"/>
        <v>59.48</v>
      </c>
      <c r="DM6" s="52">
        <f t="shared" si="7"/>
        <v>60.09</v>
      </c>
      <c r="DN6" s="50" t="str">
        <f>IF(DN7="-","【-】","【"&amp;SUBSTITUTE(TEXT(DN7,"#,##0.00"),"-","△")&amp;"】")</f>
        <v>【59.23】</v>
      </c>
      <c r="DO6" s="52">
        <f t="shared" ref="DO6:DX6" si="8">DO7</f>
        <v>23.22</v>
      </c>
      <c r="DP6" s="52">
        <f>DP7</f>
        <v>25.68</v>
      </c>
      <c r="DQ6" s="52">
        <f>DQ7</f>
        <v>25.68</v>
      </c>
      <c r="DR6" s="52">
        <f>DR7</f>
        <v>26.67</v>
      </c>
      <c r="DS6" s="52">
        <f t="shared" si="8"/>
        <v>31.44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591600</v>
      </c>
      <c r="L7" s="54" t="s">
        <v>95</v>
      </c>
      <c r="M7" s="55">
        <v>2</v>
      </c>
      <c r="N7" s="55">
        <v>496854</v>
      </c>
      <c r="O7" s="56" t="s">
        <v>96</v>
      </c>
      <c r="P7" s="56">
        <v>52.8</v>
      </c>
      <c r="Q7" s="55">
        <v>62</v>
      </c>
      <c r="R7" s="55">
        <v>573343</v>
      </c>
      <c r="S7" s="54" t="s">
        <v>97</v>
      </c>
      <c r="T7" s="57">
        <v>137.94999999999999</v>
      </c>
      <c r="U7" s="57">
        <v>149.51</v>
      </c>
      <c r="V7" s="57">
        <v>144.57</v>
      </c>
      <c r="W7" s="57">
        <v>144.66999999999999</v>
      </c>
      <c r="X7" s="57">
        <v>134.44</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43.23</v>
      </c>
      <c r="AQ7" s="57">
        <v>62.86</v>
      </c>
      <c r="AR7" s="57">
        <v>153.62</v>
      </c>
      <c r="AS7" s="57">
        <v>277.44</v>
      </c>
      <c r="AT7" s="57">
        <v>412.22</v>
      </c>
      <c r="AU7" s="57">
        <v>312.67</v>
      </c>
      <c r="AV7" s="57">
        <v>345.05</v>
      </c>
      <c r="AW7" s="57">
        <v>379.14</v>
      </c>
      <c r="AX7" s="57">
        <v>394.58</v>
      </c>
      <c r="AY7" s="57">
        <v>368.36</v>
      </c>
      <c r="AZ7" s="57">
        <v>420.52</v>
      </c>
      <c r="BA7" s="57">
        <v>730.22</v>
      </c>
      <c r="BB7" s="57">
        <v>666.9</v>
      </c>
      <c r="BC7" s="57">
        <v>629.82000000000005</v>
      </c>
      <c r="BD7" s="57">
        <v>600.54</v>
      </c>
      <c r="BE7" s="57">
        <v>602.80999999999995</v>
      </c>
      <c r="BF7" s="57">
        <v>272.8</v>
      </c>
      <c r="BG7" s="57">
        <v>255.89</v>
      </c>
      <c r="BH7" s="57">
        <v>242.57</v>
      </c>
      <c r="BI7" s="57">
        <v>235.79</v>
      </c>
      <c r="BJ7" s="57">
        <v>227.51</v>
      </c>
      <c r="BK7" s="57">
        <v>238.81</v>
      </c>
      <c r="BL7" s="57">
        <v>131.38</v>
      </c>
      <c r="BM7" s="57">
        <v>143.07</v>
      </c>
      <c r="BN7" s="57">
        <v>146.33000000000001</v>
      </c>
      <c r="BO7" s="57">
        <v>146.54</v>
      </c>
      <c r="BP7" s="57">
        <v>135.63999999999999</v>
      </c>
      <c r="BQ7" s="57">
        <v>119.5</v>
      </c>
      <c r="BR7" s="57">
        <v>118.99</v>
      </c>
      <c r="BS7" s="57">
        <v>119.17</v>
      </c>
      <c r="BT7" s="57">
        <v>117.72</v>
      </c>
      <c r="BU7" s="57">
        <v>117.69</v>
      </c>
      <c r="BV7" s="57">
        <v>115</v>
      </c>
      <c r="BW7" s="57">
        <v>11.88</v>
      </c>
      <c r="BX7" s="57">
        <v>10.9</v>
      </c>
      <c r="BY7" s="57">
        <v>10.66</v>
      </c>
      <c r="BZ7" s="57">
        <v>10.65</v>
      </c>
      <c r="CA7" s="57">
        <v>10.77</v>
      </c>
      <c r="CB7" s="57">
        <v>16.91</v>
      </c>
      <c r="CC7" s="57">
        <v>16.850000000000001</v>
      </c>
      <c r="CD7" s="57">
        <v>16.8</v>
      </c>
      <c r="CE7" s="57">
        <v>17.03</v>
      </c>
      <c r="CF7" s="57">
        <v>17.07</v>
      </c>
      <c r="CG7" s="57">
        <v>18.600000000000001</v>
      </c>
      <c r="CH7" s="57">
        <v>84.28</v>
      </c>
      <c r="CI7" s="57">
        <v>85.21</v>
      </c>
      <c r="CJ7" s="57">
        <v>80.75</v>
      </c>
      <c r="CK7" s="57">
        <v>83.13</v>
      </c>
      <c r="CL7" s="57">
        <v>83.98</v>
      </c>
      <c r="CM7" s="57">
        <v>57.52</v>
      </c>
      <c r="CN7" s="57">
        <v>57.55</v>
      </c>
      <c r="CO7" s="57">
        <v>57.69</v>
      </c>
      <c r="CP7" s="57">
        <v>58.56</v>
      </c>
      <c r="CQ7" s="57">
        <v>57.96</v>
      </c>
      <c r="CR7" s="57">
        <v>55.21</v>
      </c>
      <c r="CS7" s="57">
        <v>92.21</v>
      </c>
      <c r="CT7" s="57">
        <v>92.21</v>
      </c>
      <c r="CU7" s="57">
        <v>92.16</v>
      </c>
      <c r="CV7" s="57">
        <v>92.12</v>
      </c>
      <c r="CW7" s="57">
        <v>96.91</v>
      </c>
      <c r="CX7" s="57">
        <v>79.7</v>
      </c>
      <c r="CY7" s="57">
        <v>79.42</v>
      </c>
      <c r="CZ7" s="57">
        <v>79.2</v>
      </c>
      <c r="DA7" s="57">
        <v>80.5</v>
      </c>
      <c r="DB7" s="57">
        <v>80.540000000000006</v>
      </c>
      <c r="DC7" s="57">
        <v>77.39</v>
      </c>
      <c r="DD7" s="57">
        <v>54.78</v>
      </c>
      <c r="DE7" s="57">
        <v>56.23</v>
      </c>
      <c r="DF7" s="57">
        <v>57.36</v>
      </c>
      <c r="DG7" s="57">
        <v>58.48</v>
      </c>
      <c r="DH7" s="57">
        <v>58.94</v>
      </c>
      <c r="DI7" s="57">
        <v>57.35</v>
      </c>
      <c r="DJ7" s="57">
        <v>57.93</v>
      </c>
      <c r="DK7" s="57">
        <v>58.88</v>
      </c>
      <c r="DL7" s="57">
        <v>59.48</v>
      </c>
      <c r="DM7" s="57">
        <v>60.09</v>
      </c>
      <c r="DN7" s="57">
        <v>59.23</v>
      </c>
      <c r="DO7" s="57">
        <v>23.22</v>
      </c>
      <c r="DP7" s="57">
        <v>25.68</v>
      </c>
      <c r="DQ7" s="57">
        <v>25.68</v>
      </c>
      <c r="DR7" s="57">
        <v>26.67</v>
      </c>
      <c r="DS7" s="57">
        <v>31.44</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137.94999999999999</v>
      </c>
      <c r="V11" s="65">
        <f>IF(U6="-",NA(),U6)</f>
        <v>149.51</v>
      </c>
      <c r="W11" s="65">
        <f>IF(V6="-",NA(),V6)</f>
        <v>144.57</v>
      </c>
      <c r="X11" s="65">
        <f>IF(W6="-",NA(),W6)</f>
        <v>144.66999999999999</v>
      </c>
      <c r="Y11" s="65">
        <f>IF(X6="-",NA(),X6)</f>
        <v>134.44</v>
      </c>
      <c r="AE11" s="64" t="s">
        <v>23</v>
      </c>
      <c r="AF11" s="65">
        <f>IF(AE6="-",NA(),AE6)</f>
        <v>0</v>
      </c>
      <c r="AG11" s="65">
        <f>IF(AF6="-",NA(),AF6)</f>
        <v>0</v>
      </c>
      <c r="AH11" s="65">
        <f>IF(AG6="-",NA(),AG6)</f>
        <v>0</v>
      </c>
      <c r="AI11" s="65">
        <f>IF(AH6="-",NA(),AH6)</f>
        <v>0</v>
      </c>
      <c r="AJ11" s="65">
        <f>IF(AI6="-",NA(),AI6)</f>
        <v>0</v>
      </c>
      <c r="AP11" s="64" t="s">
        <v>23</v>
      </c>
      <c r="AQ11" s="65">
        <f>IF(AP6="-",NA(),AP6)</f>
        <v>43.23</v>
      </c>
      <c r="AR11" s="65">
        <f>IF(AQ6="-",NA(),AQ6)</f>
        <v>62.86</v>
      </c>
      <c r="AS11" s="65">
        <f>IF(AR6="-",NA(),AR6)</f>
        <v>153.62</v>
      </c>
      <c r="AT11" s="65">
        <f>IF(AS6="-",NA(),AS6)</f>
        <v>277.44</v>
      </c>
      <c r="AU11" s="65">
        <f>IF(AT6="-",NA(),AT6)</f>
        <v>412.22</v>
      </c>
      <c r="BA11" s="64" t="s">
        <v>23</v>
      </c>
      <c r="BB11" s="65">
        <f>IF(BA6="-",NA(),BA6)</f>
        <v>730.22</v>
      </c>
      <c r="BC11" s="65">
        <f>IF(BB6="-",NA(),BB6)</f>
        <v>666.9</v>
      </c>
      <c r="BD11" s="65">
        <f>IF(BC6="-",NA(),BC6)</f>
        <v>629.82000000000005</v>
      </c>
      <c r="BE11" s="65">
        <f>IF(BD6="-",NA(),BD6)</f>
        <v>600.54</v>
      </c>
      <c r="BF11" s="65">
        <f>IF(BE6="-",NA(),BE6)</f>
        <v>602.80999999999995</v>
      </c>
      <c r="BL11" s="64" t="s">
        <v>23</v>
      </c>
      <c r="BM11" s="65">
        <f>IF(BL6="-",NA(),BL6)</f>
        <v>131.38</v>
      </c>
      <c r="BN11" s="65">
        <f>IF(BM6="-",NA(),BM6)</f>
        <v>143.07</v>
      </c>
      <c r="BO11" s="65">
        <f>IF(BN6="-",NA(),BN6)</f>
        <v>146.33000000000001</v>
      </c>
      <c r="BP11" s="65">
        <f>IF(BO6="-",NA(),BO6)</f>
        <v>146.54</v>
      </c>
      <c r="BQ11" s="65">
        <f>IF(BP6="-",NA(),BP6)</f>
        <v>135.63999999999999</v>
      </c>
      <c r="BW11" s="64" t="s">
        <v>23</v>
      </c>
      <c r="BX11" s="65">
        <f>IF(BW6="-",NA(),BW6)</f>
        <v>11.88</v>
      </c>
      <c r="BY11" s="65">
        <f>IF(BX6="-",NA(),BX6)</f>
        <v>10.9</v>
      </c>
      <c r="BZ11" s="65">
        <f>IF(BY6="-",NA(),BY6)</f>
        <v>10.66</v>
      </c>
      <c r="CA11" s="65">
        <f>IF(BZ6="-",NA(),BZ6)</f>
        <v>10.65</v>
      </c>
      <c r="CB11" s="65">
        <f>IF(CA6="-",NA(),CA6)</f>
        <v>10.77</v>
      </c>
      <c r="CH11" s="64" t="s">
        <v>23</v>
      </c>
      <c r="CI11" s="65">
        <f>IF(CH6="-",NA(),CH6)</f>
        <v>84.28</v>
      </c>
      <c r="CJ11" s="65">
        <f>IF(CI6="-",NA(),CI6)</f>
        <v>85.21</v>
      </c>
      <c r="CK11" s="65">
        <f>IF(CJ6="-",NA(),CJ6)</f>
        <v>80.75</v>
      </c>
      <c r="CL11" s="65">
        <f>IF(CK6="-",NA(),CK6)</f>
        <v>83.13</v>
      </c>
      <c r="CM11" s="65">
        <f>IF(CL6="-",NA(),CL6)</f>
        <v>83.98</v>
      </c>
      <c r="CS11" s="64" t="s">
        <v>23</v>
      </c>
      <c r="CT11" s="65">
        <f>IF(CS6="-",NA(),CS6)</f>
        <v>92.21</v>
      </c>
      <c r="CU11" s="65">
        <f>IF(CT6="-",NA(),CT6)</f>
        <v>92.21</v>
      </c>
      <c r="CV11" s="65">
        <f>IF(CU6="-",NA(),CU6)</f>
        <v>92.16</v>
      </c>
      <c r="CW11" s="65">
        <f>IF(CV6="-",NA(),CV6)</f>
        <v>92.12</v>
      </c>
      <c r="CX11" s="65">
        <f>IF(CW6="-",NA(),CW6)</f>
        <v>96.91</v>
      </c>
      <c r="DD11" s="64" t="s">
        <v>23</v>
      </c>
      <c r="DE11" s="65">
        <f>IF(DD6="-",NA(),DD6)</f>
        <v>54.78</v>
      </c>
      <c r="DF11" s="65">
        <f>IF(DE6="-",NA(),DE6)</f>
        <v>56.23</v>
      </c>
      <c r="DG11" s="65">
        <f>IF(DF6="-",NA(),DF6)</f>
        <v>57.36</v>
      </c>
      <c r="DH11" s="65">
        <f>IF(DG6="-",NA(),DG6)</f>
        <v>58.48</v>
      </c>
      <c r="DI11" s="65">
        <f>IF(DH6="-",NA(),DH6)</f>
        <v>58.94</v>
      </c>
      <c r="DO11" s="64" t="s">
        <v>23</v>
      </c>
      <c r="DP11" s="65">
        <f>IF(DO6="-",NA(),DO6)</f>
        <v>23.22</v>
      </c>
      <c r="DQ11" s="65">
        <f>IF(DP6="-",NA(),DP6)</f>
        <v>25.68</v>
      </c>
      <c r="DR11" s="65">
        <f>IF(DQ6="-",NA(),DQ6)</f>
        <v>25.68</v>
      </c>
      <c r="DS11" s="65">
        <f>IF(DR6="-",NA(),DR6)</f>
        <v>26.67</v>
      </c>
      <c r="DT11" s="65">
        <f>IF(DS6="-",NA(),DS6)</f>
        <v>31.44</v>
      </c>
      <c r="DZ11" s="64" t="s">
        <v>23</v>
      </c>
      <c r="EA11" s="65">
        <f>IF(DZ6="-",NA(),DZ6)</f>
        <v>0</v>
      </c>
      <c r="EB11" s="65">
        <f>IF(EA6="-",NA(),EA6)</f>
        <v>0</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高津晴美</cp:lastModifiedBy>
  <cp:lastPrinted>2021-01-27T05:08:17Z</cp:lastPrinted>
  <dcterms:created xsi:type="dcterms:W3CDTF">2020-12-04T03:43:43Z</dcterms:created>
  <dcterms:modified xsi:type="dcterms:W3CDTF">2021-01-27T05:10:23Z</dcterms:modified>
  <cp:category/>
</cp:coreProperties>
</file>