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財政課\財政課\財政公表（決算統計・県下状況）\2財政比較・歳出比較分析表\R1決算分(R2)\提出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BG38" i="10" l="1"/>
  <c r="BG37" i="10"/>
  <c r="BG36" i="10"/>
  <c r="BG35" i="10"/>
  <c r="BG34"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<sst xmlns="http://schemas.openxmlformats.org/spreadsheetml/2006/main" count="1168" uniqueCount="634">
  <si>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</si>
  <si>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</si>
  <si>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</si>
  <si>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</si>
  <si>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</si>
  <si>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</si>
  <si>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</si>
  <si>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</si>
  <si>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</si>
  <si>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</si>
  <si>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</si>
  <si>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</si>
  <si>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</si>
  <si>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</si>
  <si>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</si>
  <si>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</si>
  <si>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</si>
  <si>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</si>
  <si>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</si>
  <si>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</si>
  <si>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</si>
  <si>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</si>
  <si>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</si>
  <si>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</si>
  <si>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</si>
  <si>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</si>
  <si>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</si>
  <si>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</si>
  <si>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</si>
  <si>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</si>
  <si>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</si>
  <si>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</si>
  <si>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</si>
  <si>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</si>
  <si>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</si>
  <si>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</si>
  <si>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</si>
  <si>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</si>
  <si>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</si>
  <si>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</si>
  <si>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</si>
  <si>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</si>
  <si>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</si>
  <si>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</si>
  <si>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</si>
  <si>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</si>
  <si>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</si>
  <si>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</si>
  <si>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</si>
  <si>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</si>
  <si>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</si>
  <si>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</si>
  <si>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</si>
  <si>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</si>
  <si>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</si>
  <si>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</si>
  <si>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</si>
  <si>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</si>
  <si>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</si>
  <si>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</si>
  <si>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</si>
  <si>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</si>
  <si>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</si>
  <si>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</si>
  <si>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</si>
  <si>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</si>
  <si>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</si>
  <si>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</si>
  <si>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</si>
  <si>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</si>
  <si>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</si>
  <si>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</si>
  <si>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</si>
  <si>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</si>
  <si>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</si>
  <si>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</si>
  <si>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</si>
  <si>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</si>
  <si>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</si>
  <si>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</si>
  <si>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</si>
  <si>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</si>
  <si>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</si>
  <si>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</si>
  <si>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</si>
  <si>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</si>
  <si>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</si>
  <si>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</si>
  <si>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</si>
  <si>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</si>
  <si>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</si>
  <si>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</si>
  <si>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</si>
  <si>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</si>
  <si>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</si>
  <si>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</si>
  <si>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</si>
  <si>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</si>
  <si>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</si>
  <si>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</si>
  <si>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</si>
  <si>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四国中央市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</si>
  <si>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</si>
  <si>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</si>
  <si>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</si>
  <si>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</si>
  <si>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</si>
  <si>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</si>
  <si>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</si>
  <si>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</si>
  <si>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</si>
  <si>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</si>
  <si>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</si>
  <si>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</si>
  <si>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</si>
  <si>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</si>
  <si>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</si>
  <si>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</si>
  <si>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</si>
  <si>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</si>
  <si>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</si>
  <si>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</si>
  <si>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</si>
  <si>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</si>
  <si>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</si>
  <si>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</si>
  <si>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</si>
  <si>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</si>
  <si>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</si>
  <si>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</si>
  <si>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</si>
  <si>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</si>
  <si>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</si>
  <si>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</si>
  <si>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</si>
  <si>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</si>
  <si>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</si>
  <si>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</si>
  <si>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</si>
  <si>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</si>
  <si>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</si>
  <si>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</si>
  <si>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</si>
  <si>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</si>
  <si>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</si>
  <si>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</si>
  <si>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</si>
  <si>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</si>
  <si>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</si>
  <si>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</si>
  <si>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</si>
  <si>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</si>
  <si>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</si>
  <si>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</si>
  <si>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</si>
  <si>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</si>
  <si>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</si>
  <si>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</si>
  <si>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</si>
  <si>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</si>
  <si>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</si>
  <si>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</si>
  <si>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</si>
  <si>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</si>
  <si>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</si>
  <si>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</si>
  <si>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</si>
  <si>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</si>
  <si>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</si>
  <si>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</si>
  <si>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</si>
  <si>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</si>
  <si>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</si>
  <si>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</si>
  <si>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</si>
  <si>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</si>
  <si>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</si>
  <si>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</si>
  <si>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</si>
  <si>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</si>
  <si>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</si>
  <si>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</si>
  <si>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</si>
  <si>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</si>
  <si>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</si>
  <si>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</si>
  <si>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</si>
  <si>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</si>
  <si>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</si>
  <si>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</si>
  <si>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</si>
  <si>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</si>
  <si>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</si>
  <si>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</si>
  <si>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</si>
  <si>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</si>
  <si>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</si>
  <si>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</si>
  <si>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</si>
  <si>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</si>
  <si>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</si>
  <si>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</si>
  <si>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</si>
  <si>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</si>
  <si>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</si>
  <si>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</si>
  <si>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</si>
  <si>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</si>
  <si>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</si>
  <si>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</si>
  <si>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</si>
  <si>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</si>
  <si>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</si>
  <si>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</si>
  <si>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</si>
  <si>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</si>
  <si>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愛媛県四国中央市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</si>
  <si>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</si>
  <si>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</si>
  <si>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</si>
  <si>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</si>
  <si>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</si>
  <si>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</si>
  <si>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</si>
  <si>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</si>
  <si>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</si>
  <si>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</si>
  <si>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</si>
  <si>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</si>
  <si>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</si>
  <si>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</si>
  <si>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</si>
  <si>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</si>
  <si>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</si>
  <si>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</si>
  <si>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</si>
  <si>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</si>
  <si>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</si>
  <si>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</si>
  <si>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</si>
  <si>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</si>
  <si>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</si>
  <si>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</si>
  <si>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</si>
  <si>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</si>
  <si>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</si>
  <si>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</si>
  <si>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</si>
  <si>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</si>
  <si>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</si>
  <si>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</si>
  <si>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</si>
  <si>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</si>
  <si>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</si>
  <si>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</si>
  <si>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</si>
  <si>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</si>
  <si>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</si>
  <si>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</si>
  <si>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</si>
  <si>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</si>
  <si>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</si>
  <si>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</si>
  <si>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</si>
  <si>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</si>
  <si>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</si>
  <si>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</si>
  <si>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</si>
  <si>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</si>
  <si>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</si>
  <si>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</si>
  <si>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</si>
  <si>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</si>
  <si>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</si>
  <si>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</si>
  <si>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</si>
  <si>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</si>
  <si>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</si>
  <si>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</si>
  <si>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</si>
  <si>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</si>
  <si>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</si>
  <si>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</si>
  <si>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</si>
  <si>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</si>
  <si>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</si>
  <si>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</si>
  <si>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</si>
  <si>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</si>
  <si>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</si>
  <si>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</si>
  <si>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</si>
  <si>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</si>
  <si>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</si>
  <si>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</si>
  <si>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</si>
  <si>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</si>
  <si>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</si>
  <si>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</si>
  <si>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</si>
  <si>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</si>
  <si>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</si>
  <si>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</si>
  <si>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</si>
  <si>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</si>
  <si>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</si>
  <si>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</si>
  <si>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</si>
  <si>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</si>
  <si>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</si>
  <si>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</si>
  <si>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</si>
  <si>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</si>
  <si>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</si>
  <si>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</si>
  <si>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</si>
  <si>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</si>
  <si>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</si>
  <si>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</si>
  <si>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</si>
  <si>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</si>
  <si>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</si>
  <si>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</si>
  <si>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</si>
  <si>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</si>
  <si>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</si>
  <si>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</si>
  <si>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</si>
  <si>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</si>
  <si>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</si>
  <si>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</si>
  <si>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</si>
  <si>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</si>
  <si>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</si>
  <si>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</si>
  <si>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</si>
  <si>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</si>
  <si>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</si>
  <si>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</si>
  <si>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</si>
  <si>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</si>
  <si>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</si>
  <si>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</si>
  <si>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</si>
  <si>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</si>
  <si>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</si>
  <si>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</si>
  <si>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</si>
  <si>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</si>
  <si>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</si>
  <si>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</si>
  <si>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</si>
  <si>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</si>
  <si>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</si>
  <si>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</si>
  <si>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</si>
  <si>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</si>
  <si>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</si>
  <si>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</si>
  <si>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</si>
  <si>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</si>
  <si>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</si>
  <si>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</si>
  <si>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</si>
  <si>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</si>
  <si>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</si>
  <si>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</si>
  <si>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</si>
  <si>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</si>
  <si>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</si>
  <si>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愛媛県四国中央市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</si>
  <si>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</si>
  <si>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</si>
  <si>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</si>
  <si>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</si>
  <si>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</si>
  <si>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</si>
  <si>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</si>
  <si>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</si>
  <si>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</si>
  <si>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</si>
  <si>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</si>
  <si>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</si>
  <si>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</si>
  <si>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</si>
  <si>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</si>
  <si>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</si>
  <si>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</si>
  <si>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</si>
  <si>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</si>
  <si>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</si>
  <si>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</si>
  <si>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福祉バス事業特別会計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</si>
  <si>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</si>
  <si>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</si>
  <si>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</si>
  <si>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</si>
  <si>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</si>
  <si>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</si>
  <si>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</si>
  <si>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</si>
  <si>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</si>
  <si>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</si>
  <si>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</si>
  <si>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</si>
  <si>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</si>
  <si>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</si>
  <si>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</si>
  <si>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</si>
  <si>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</si>
  <si>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駐車場事業特別会計</t>
    <phoneticPr fontId="5"/>
  </si>
  <si>
    <t>介護予防支援事業特別会計</t>
    <phoneticPr fontId="5"/>
  </si>
  <si>
    <t>後期高齢者医療保険事業特別会計</t>
    <phoneticPr fontId="5"/>
  </si>
  <si>
    <t>水道事業会計</t>
    <phoneticPr fontId="5"/>
  </si>
  <si>
    <t>法適用企業</t>
    <phoneticPr fontId="5"/>
  </si>
  <si>
    <t>簡易水道事業会計</t>
    <phoneticPr fontId="5"/>
  </si>
  <si>
    <t>工業用水道事業会計</t>
    <phoneticPr fontId="5"/>
  </si>
  <si>
    <t>法適用企業</t>
    <phoneticPr fontId="5"/>
  </si>
  <si>
    <t>公共下水道事業会計</t>
    <phoneticPr fontId="5"/>
  </si>
  <si>
    <t>簡易水道事業特別会計</t>
    <phoneticPr fontId="5"/>
  </si>
  <si>
    <t>法非適用企業</t>
    <phoneticPr fontId="5"/>
  </si>
  <si>
    <t>港湾上屋事業特別会計</t>
    <phoneticPr fontId="5"/>
  </si>
  <si>
    <t>法非適用企業</t>
    <phoneticPr fontId="5"/>
  </si>
  <si>
    <t>西部臨海土地造成事業特別会計</t>
    <phoneticPr fontId="5"/>
  </si>
  <si>
    <t>寒川東部臨海土地造成事業特別会計</t>
    <phoneticPr fontId="5"/>
  </si>
  <si>
    <t>津根工業団地造成事業特別会計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</si>
  <si>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</si>
  <si>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</si>
  <si>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</si>
  <si>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</si>
  <si>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</si>
  <si>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</si>
  <si>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</si>
  <si>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</si>
  <si>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</si>
  <si>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</si>
  <si>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</si>
  <si>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</si>
  <si>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</si>
  <si>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</si>
  <si>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</si>
  <si>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</si>
  <si>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</si>
  <si>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</si>
  <si>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</si>
  <si>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</si>
  <si>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</si>
  <si>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</si>
  <si>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</si>
  <si>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</si>
  <si>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</si>
  <si>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</si>
  <si>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</si>
  <si>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</si>
  <si>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</si>
  <si>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</si>
  <si>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</si>
  <si>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</si>
  <si>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</si>
  <si>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</si>
  <si>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</si>
  <si>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</si>
  <si>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</si>
  <si>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</si>
  <si>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</si>
  <si>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</si>
  <si>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</si>
  <si>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</si>
  <si>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</si>
  <si>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</si>
  <si>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</si>
  <si>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</si>
  <si>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</si>
  <si>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</si>
  <si>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</si>
  <si>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</si>
  <si>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</si>
  <si>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</si>
  <si>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</si>
  <si>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</si>
  <si>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</si>
  <si>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</si>
  <si>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</si>
  <si>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</si>
  <si>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</si>
  <si>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</si>
  <si>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</si>
  <si>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</si>
  <si>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</si>
  <si>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</si>
  <si>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</si>
  <si>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</si>
  <si>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</si>
  <si>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</si>
  <si>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</si>
  <si>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</si>
  <si>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</si>
  <si>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</si>
  <si>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</si>
  <si>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</si>
  <si>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</si>
  <si>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</si>
  <si>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</si>
  <si>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</si>
  <si>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</si>
  <si>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</si>
  <si>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</si>
  <si>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</si>
  <si>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</si>
  <si>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</si>
  <si>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</si>
  <si>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</si>
  <si>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</si>
  <si>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</si>
  <si>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</si>
  <si>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</si>
  <si>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</si>
  <si>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</si>
  <si>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</si>
  <si>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</si>
  <si>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</si>
  <si>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</si>
  <si>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</si>
  <si>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</si>
  <si>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</si>
  <si>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</si>
  <si>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</si>
  <si>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</si>
  <si>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</si>
  <si>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</si>
  <si>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</si>
  <si>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</si>
  <si>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</si>
  <si>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</si>
  <si>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</si>
  <si>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</si>
  <si>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</si>
  <si>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</si>
  <si>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</si>
  <si>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</si>
  <si>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</si>
  <si>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</si>
  <si>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</si>
  <si>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</si>
  <si>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</si>
  <si>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</si>
  <si>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</si>
  <si>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</si>
  <si>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</si>
  <si>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</si>
  <si>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</si>
  <si>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</si>
  <si>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</si>
  <si>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</si>
  <si>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</si>
  <si>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</si>
  <si>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</si>
  <si>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</si>
  <si>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</si>
  <si>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</si>
  <si>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</si>
  <si>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</si>
  <si>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</si>
  <si>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</si>
  <si>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</si>
  <si>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</si>
  <si>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</si>
  <si>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</si>
  <si>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</si>
  <si>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</si>
  <si>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</si>
  <si>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</si>
  <si>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</si>
  <si>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</si>
  <si>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</si>
  <si>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</si>
  <si>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</si>
  <si>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</si>
  <si>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</si>
  <si>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</si>
  <si>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</si>
  <si>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</si>
  <si>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</si>
  <si>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0.54</t>
  </si>
  <si>
    <t>▲ 1.96</t>
  </si>
  <si>
    <t>住宅新築資金等貸付事業特別会計</t>
  </si>
  <si>
    <t>▲ 0.08</t>
  </si>
  <si>
    <t>▲ 0.07</t>
  </si>
  <si>
    <t>▲ 0.05</t>
  </si>
  <si>
    <t>▲ 0.03</t>
  </si>
  <si>
    <t>▲ 0.01</t>
  </si>
  <si>
    <t>工業用水道事業会計</t>
  </si>
  <si>
    <t>一般会計</t>
  </si>
  <si>
    <t>水道事業会計</t>
  </si>
  <si>
    <t>簡易水道事業会計</t>
  </si>
  <si>
    <t>国民健康保険事業特別会計</t>
  </si>
  <si>
    <t>介護保険事業特別会計</t>
  </si>
  <si>
    <t>港湾上屋事業特別会計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</si>
  <si>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</si>
  <si>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</si>
  <si>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</si>
  <si>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</si>
  <si>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</si>
  <si>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</si>
  <si>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</si>
  <si>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</si>
  <si>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</si>
  <si>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9"/>
  </si>
  <si>
    <t>愛媛県市町総合事務組合（消防補償事業分）</t>
    <rPh sb="12" eb="14">
      <t>ショウボウ</t>
    </rPh>
    <rPh sb="14" eb="16">
      <t>ホショウ</t>
    </rPh>
    <rPh sb="16" eb="18">
      <t>ジギョウ</t>
    </rPh>
    <rPh sb="18" eb="19">
      <t>ブン</t>
    </rPh>
    <phoneticPr fontId="29"/>
  </si>
  <si>
    <t>愛媛県市町総合事務組合（交通災害事業分）</t>
    <rPh sb="12" eb="14">
      <t>コウツウ</t>
    </rPh>
    <rPh sb="14" eb="16">
      <t>サイガイ</t>
    </rPh>
    <rPh sb="16" eb="18">
      <t>ジギョウ</t>
    </rPh>
    <rPh sb="18" eb="19">
      <t>ブン</t>
    </rPh>
    <phoneticPr fontId="29"/>
  </si>
  <si>
    <t>愛媛県市町総合事務組合（自治会館事業分）</t>
    <rPh sb="12" eb="14">
      <t>ジチ</t>
    </rPh>
    <rPh sb="14" eb="16">
      <t>カイカン</t>
    </rPh>
    <rPh sb="16" eb="18">
      <t>ジギョウ</t>
    </rPh>
    <rPh sb="18" eb="19">
      <t>ブン</t>
    </rPh>
    <phoneticPr fontId="29"/>
  </si>
  <si>
    <t>愛媛県市町総合事務組合（議員公務災害事業分）</t>
    <rPh sb="12" eb="14">
      <t>ギイン</t>
    </rPh>
    <rPh sb="14" eb="16">
      <t>コウム</t>
    </rPh>
    <rPh sb="16" eb="18">
      <t>サイガイ</t>
    </rPh>
    <rPh sb="18" eb="20">
      <t>ジギョウ</t>
    </rPh>
    <rPh sb="20" eb="21">
      <t>ブン</t>
    </rPh>
    <phoneticPr fontId="29"/>
  </si>
  <si>
    <t>愛媛県市町総合事務組合（共通経費分）</t>
    <rPh sb="12" eb="14">
      <t>キョウツウ</t>
    </rPh>
    <rPh sb="14" eb="16">
      <t>ケイヒ</t>
    </rPh>
    <phoneticPr fontId="29"/>
  </si>
  <si>
    <t>愛媛地方税滞納整理機構</t>
    <rPh sb="0" eb="2">
      <t>エヒメ</t>
    </rPh>
    <rPh sb="2" eb="5">
      <t>チホウゼイ</t>
    </rPh>
    <rPh sb="5" eb="7">
      <t>タイノウ</t>
    </rPh>
    <rPh sb="7" eb="9">
      <t>セイリ</t>
    </rPh>
    <rPh sb="9" eb="11">
      <t>キコウ</t>
    </rPh>
    <phoneticPr fontId="29"/>
  </si>
  <si>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9"/>
  </si>
  <si>
    <t>愛媛県後期高齢者医療広域連合（後期高齢者医療特別会計）</t>
    <rPh sb="15" eb="17">
      <t>コウキ</t>
    </rPh>
    <rPh sb="17" eb="20">
      <t>コウレイシャ</t>
    </rPh>
    <rPh sb="20" eb="22">
      <t>イリョウ</t>
    </rPh>
    <rPh sb="22" eb="24">
      <t>トクベツ</t>
    </rPh>
    <phoneticPr fontId="29"/>
  </si>
  <si>
    <t>-</t>
    <phoneticPr fontId="2"/>
  </si>
  <si>
    <t>株式会社やまびこ</t>
    <rPh sb="0" eb="2">
      <t>カブシキ</t>
    </rPh>
    <rPh sb="2" eb="4">
      <t>カイシャ</t>
    </rPh>
    <phoneticPr fontId="29"/>
  </si>
  <si>
    <t>株式会社四国中央テレビ</t>
    <rPh sb="0" eb="2">
      <t>カブシキ</t>
    </rPh>
    <rPh sb="2" eb="4">
      <t>カイシャ</t>
    </rPh>
    <rPh sb="4" eb="8">
      <t>シコクチュウオウ</t>
    </rPh>
    <phoneticPr fontId="29"/>
  </si>
  <si>
    <t>株式会社四国中央市総合サービスセンター</t>
    <rPh sb="0" eb="2">
      <t>カブシキ</t>
    </rPh>
    <rPh sb="2" eb="4">
      <t>カイシャ</t>
    </rPh>
    <rPh sb="4" eb="9">
      <t>シ</t>
    </rPh>
    <rPh sb="9" eb="11">
      <t>ソウゴウ</t>
    </rPh>
    <phoneticPr fontId="29"/>
  </si>
  <si>
    <t>公益財団法人四国中央市スポーツ協会</t>
    <rPh sb="0" eb="2">
      <t>コウエキ</t>
    </rPh>
    <rPh sb="2" eb="4">
      <t>ザイダン</t>
    </rPh>
    <rPh sb="4" eb="6">
      <t>ホウジン</t>
    </rPh>
    <rPh sb="6" eb="11">
      <t>シ</t>
    </rPh>
    <rPh sb="15" eb="17">
      <t>キョウカイ</t>
    </rPh>
    <phoneticPr fontId="29"/>
  </si>
  <si>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</si>
  <si>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</si>
  <si>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</si>
  <si>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</si>
  <si>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に比べて非常に高い比率にある一方で、有形固定資産減価償却率は類似団体よりも低い比率にある。老朽化した学校施設や庁舎、消防施設等の公共施設の建替えや耐震化を積極的に進めてきたことにより有形固定資産減価償却率は低い水準で推移しているが、これに比して市債の発行による市債現在高が増加した結果、将来負担比率が高い水準となっている。今後は将来負担すべき負債を抑える取組を進めていく。</t>
    <rPh sb="70" eb="72">
      <t>チョウシャ</t>
    </rPh>
    <rPh sb="118" eb="119">
      <t>ヒク</t>
    </rPh>
    <rPh sb="120" eb="122">
      <t>スイジュン</t>
    </rPh>
    <rPh sb="123" eb="125">
      <t>スイイ</t>
    </rPh>
    <rPh sb="137" eb="138">
      <t>シ</t>
    </rPh>
    <rPh sb="147" eb="149">
      <t>ゲンザイ</t>
    </rPh>
    <rPh sb="149" eb="150">
      <t>ダカ</t>
    </rPh>
    <rPh sb="176" eb="178">
      <t>コンゴ</t>
    </rPh>
    <rPh sb="179" eb="181">
      <t>ショウライ</t>
    </rPh>
    <rPh sb="181" eb="183">
      <t>フタン</t>
    </rPh>
    <rPh sb="186" eb="188">
      <t>フサイ</t>
    </rPh>
    <rPh sb="189" eb="190">
      <t>オサ</t>
    </rPh>
    <rPh sb="192" eb="194">
      <t>トリクミ</t>
    </rPh>
    <rPh sb="195" eb="196">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</si>
  <si>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</si>
  <si>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</si>
  <si>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</si>
  <si>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</si>
  <si>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</si>
  <si>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</si>
  <si>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平均よりも高い水準にある。主な要因として、川之江小学校及び三島東中学校の建替え、緊急防災事業による小・中学校の耐震化事業、さらに、新庁舎建設事業や市民文化ホール建設事業、消防防災センター建設事業、東部学校給食センター建設事業など新市建設計画に基づいた大規模な建設事業が続いてきたことによる地方債の発行によるものと考えられる。また、令和元年度で合併算定替えが終了となり普通交付税の減などにより将来負担比率及び実質公債費比率の上昇も予想されるが、今後増加を抑制するよう、引き続き財政の健全化に努めていく。</t>
    <rPh sb="23" eb="25">
      <t>ヘイキン</t>
    </rPh>
    <rPh sb="116" eb="118">
      <t>ケンセツ</t>
    </rPh>
    <rPh sb="118" eb="120">
      <t>ジギョウ</t>
    </rPh>
    <rPh sb="137" eb="138">
      <t>シン</t>
    </rPh>
    <rPh sb="138" eb="139">
      <t>シ</t>
    </rPh>
    <rPh sb="139" eb="141">
      <t>ケンセツ</t>
    </rPh>
    <rPh sb="141" eb="143">
      <t>ケイカク</t>
    </rPh>
    <rPh sb="144" eb="145">
      <t>モト</t>
    </rPh>
    <rPh sb="188" eb="190">
      <t>レイワ</t>
    </rPh>
    <rPh sb="190" eb="192">
      <t>ガンネン</t>
    </rPh>
    <rPh sb="192" eb="193">
      <t>ド</t>
    </rPh>
    <rPh sb="201" eb="203">
      <t>シュウリョウ</t>
    </rPh>
    <rPh sb="212" eb="213">
      <t>ゲン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</si>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</sst>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15FC-4D61-86FA-FD39C9E977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68219</c:v>
                </c:pt>
                <c:pt idx="1">
                  <c:v>127118</c:v>
                </c:pt>
                <c:pt idx="2">
                  <c:v>68947</c:v>
                </c:pt>
                <c:pt idx="3">
                  <c:v>103122</c:v>
                </c:pt>
                <c:pt idx="4">
                  <c:v>125910</c:v>
                </c:pt>
              </c:numCache>
            </c:numRef>
          </c:val>
          <c:smooth val="0"/>
          <c:extLst>
            <c:ext xmlns:c16="http://schemas.microsoft.com/office/drawing/2014/chart" uri="{C3380CC4-5D6E-409C-BE32-E72D297353CC}">
              <c16:uniqueId val="{00000001-15FC-4D61-86FA-FD39C9E977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8.84</c:v>
                </c:pt>
                <c:pt idx="1">
                  <c:v>8.65</c:v>
                </c:pt>
                <c:pt idx="2">
                  <c:v>8.94</c:v>
                </c:pt>
                <c:pt idx="3">
                  <c:v>10.23</c:v>
                </c:pt>
                <c:pt idx="4">
                  <c:v>8.25</c:v>
                </c:pt>
              </c:numCache>
            </c:numRef>
          </c:val>
          <c:extLst>
            <c:ext xmlns:c16="http://schemas.microsoft.com/office/drawing/2014/chart" uri="{C3380CC4-5D6E-409C-BE32-E72D297353CC}">
              <c16:uniqueId val="{00000000-7EC1-4F62-9AD6-0024E73409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28.9</c:v>
                </c:pt>
                <c:pt idx="1">
                  <c:v>29.35</c:v>
                </c:pt>
                <c:pt idx="2">
                  <c:v>28.48</c:v>
                </c:pt>
                <c:pt idx="3">
                  <c:v>26.72</c:v>
                </c:pt>
                <c:pt idx="4">
                  <c:v>26.69</c:v>
                </c:pt>
              </c:numCache>
            </c:numRef>
          </c:val>
          <c:extLst>
            <c:ext xmlns:c16="http://schemas.microsoft.com/office/drawing/2014/chart" uri="{C3380CC4-5D6E-409C-BE32-E72D297353CC}">
              <c16:uniqueId val="{00000001-7EC1-4F62-9AD6-0024E73409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c:v>
                </c:pt>
                <c:pt idx="1">
                  <c:v>3.09</c:v>
                </c:pt>
                <c:pt idx="2">
                  <c:v>-0.54</c:v>
                </c:pt>
                <c:pt idx="3">
                  <c:v>5.49</c:v>
                </c:pt>
                <c:pt idx="4">
                  <c:v>-1.96</c:v>
                </c:pt>
              </c:numCache>
            </c:numRef>
          </c:val>
          <c:smooth val="0"/>
          <c:extLst>
            <c:ext xmlns:c16="http://schemas.microsoft.com/office/drawing/2014/chart" uri="{C3380CC4-5D6E-409C-BE32-E72D297353CC}">
              <c16:uniqueId val="{00000002-7EC1-4F62-9AD6-0024E73409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0.97</c:v>
                </c:pt>
                <c:pt idx="2">
                  <c:v>#N/A</c:v>
                </c:pt>
                <c:pt idx="3">
                  <c:v>1.26</c:v>
                </c:pt>
                <c:pt idx="4">
                  <c:v>#N/A</c:v>
                </c:pt>
                <c:pt idx="5">
                  <c:v>0.54</c:v>
                </c:pt>
                <c:pt idx="6">
                  <c:v>#N/A</c:v>
                </c:pt>
                <c:pt idx="7">
                  <c:v>0.56999999999999995</c:v>
                </c:pt>
                <c:pt idx="8">
                  <c:v>#N/A</c:v>
                </c:pt>
                <c:pt idx="9">
                  <c:v>0.73</c:v>
                </c:pt>
              </c:numCache>
            </c:numRef>
          </c:val>
          <c:extLst>
            <c:ext xmlns:c16="http://schemas.microsoft.com/office/drawing/2014/chart" uri="{C3380CC4-5D6E-409C-BE32-E72D297353CC}">
              <c16:uniqueId val="{00000000-B755-4F38-BA24-C56161C008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55-4F38-BA24-C56161C00883}"/>
            </c:ext>
          </c:extLst>
        </c:ser>
        <c:ser>
          <c:idx val="2"/>
          <c:order val="2"/>
          <c:tx>
            <c:strRef>
              <c:f>データシート!$A$29</c:f>
              <c:strCache>
                <c:ptCount val="1"/>
                <c:pt idx="0">
                  <c:v>港湾上屋事業特別会計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0.23</c:v>
                </c:pt>
                <c:pt idx="2">
                  <c:v>#N/A</c:v>
                </c:pt>
                <c:pt idx="3">
                  <c:v>0.37</c:v>
                </c:pt>
                <c:pt idx="4">
                  <c:v>#N/A</c:v>
                </c:pt>
                <c:pt idx="5">
                  <c:v>0.39</c:v>
                </c:pt>
                <c:pt idx="6">
                  <c:v>#N/A</c:v>
                </c:pt>
                <c:pt idx="7">
                  <c:v>0.36</c:v>
                </c:pt>
                <c:pt idx="8">
                  <c:v>#N/A</c:v>
                </c:pt>
                <c:pt idx="9">
                  <c:v>0.64</c:v>
                </c:pt>
              </c:numCache>
            </c:numRef>
          </c:val>
          <c:extLst>
            <c:ext xmlns:c16="http://schemas.microsoft.com/office/drawing/2014/chart" uri="{C3380CC4-5D6E-409C-BE32-E72D297353CC}">
              <c16:uniqueId val="{00000002-B755-4F38-BA24-C56161C00883}"/>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0.73</c:v>
                </c:pt>
                <c:pt idx="2">
                  <c:v>#N/A</c:v>
                </c:pt>
                <c:pt idx="3">
                  <c:v>1.73</c:v>
                </c:pt>
                <c:pt idx="4">
                  <c:v>#N/A</c:v>
                </c:pt>
                <c:pt idx="5">
                  <c:v>0.97</c:v>
                </c:pt>
                <c:pt idx="6">
                  <c:v>#N/A</c:v>
                </c:pt>
                <c:pt idx="7">
                  <c:v>1.33</c:v>
                </c:pt>
                <c:pt idx="8">
                  <c:v>#N/A</c:v>
                </c:pt>
                <c:pt idx="9">
                  <c:v>1.08</c:v>
                </c:pt>
              </c:numCache>
            </c:numRef>
          </c:val>
          <c:extLst>
            <c:ext xmlns:c16="http://schemas.microsoft.com/office/drawing/2014/chart" uri="{C3380CC4-5D6E-409C-BE32-E72D297353CC}">
              <c16:uniqueId val="{00000003-B755-4F38-BA24-C56161C00883}"/>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0.59</c:v>
                </c:pt>
                <c:pt idx="2">
                  <c:v>#N/A</c:v>
                </c:pt>
                <c:pt idx="3">
                  <c:v>1.37</c:v>
                </c:pt>
                <c:pt idx="4">
                  <c:v>#N/A</c:v>
                </c:pt>
                <c:pt idx="5">
                  <c:v>2.78</c:v>
                </c:pt>
                <c:pt idx="6">
                  <c:v>#N/A</c:v>
                </c:pt>
                <c:pt idx="7">
                  <c:v>2.2400000000000002</c:v>
                </c:pt>
                <c:pt idx="8">
                  <c:v>#N/A</c:v>
                </c:pt>
                <c:pt idx="9">
                  <c:v>1.1000000000000001</c:v>
                </c:pt>
              </c:numCache>
            </c:numRef>
          </c:val>
          <c:extLst>
            <c:ext xmlns:c16="http://schemas.microsoft.com/office/drawing/2014/chart" uri="{C3380CC4-5D6E-409C-BE32-E72D297353CC}">
              <c16:uniqueId val="{00000004-B755-4F38-BA24-C56161C00883}"/>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1.68</c:v>
                </c:pt>
                <c:pt idx="2">
                  <c:v>#N/A</c:v>
                </c:pt>
                <c:pt idx="3">
                  <c:v>1.78</c:v>
                </c:pt>
                <c:pt idx="4">
                  <c:v>#N/A</c:v>
                </c:pt>
                <c:pt idx="5">
                  <c:v>1.79</c:v>
                </c:pt>
                <c:pt idx="6">
                  <c:v>#N/A</c:v>
                </c:pt>
                <c:pt idx="7">
                  <c:v>1.81</c:v>
                </c:pt>
                <c:pt idx="8">
                  <c:v>#N/A</c:v>
                </c:pt>
                <c:pt idx="9">
                  <c:v>1.79</c:v>
                </c:pt>
              </c:numCache>
            </c:numRef>
          </c:val>
          <c:extLst>
            <c:ext xmlns:c16="http://schemas.microsoft.com/office/drawing/2014/chart" uri="{C3380CC4-5D6E-409C-BE32-E72D297353CC}">
              <c16:uniqueId val="{00000005-B755-4F38-BA24-C56161C00883}"/>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8.19</c:v>
                </c:pt>
                <c:pt idx="2">
                  <c:v>#N/A</c:v>
                </c:pt>
                <c:pt idx="3">
                  <c:v>7.74</c:v>
                </c:pt>
                <c:pt idx="4">
                  <c:v>#N/A</c:v>
                </c:pt>
                <c:pt idx="5">
                  <c:v>6.82</c:v>
                </c:pt>
                <c:pt idx="6">
                  <c:v>#N/A</c:v>
                </c:pt>
                <c:pt idx="7">
                  <c:v>7</c:v>
                </c:pt>
                <c:pt idx="8">
                  <c:v>#N/A</c:v>
                </c:pt>
                <c:pt idx="9">
                  <c:v>7.95</c:v>
                </c:pt>
              </c:numCache>
            </c:numRef>
          </c:val>
          <c:extLst>
            <c:ext xmlns:c16="http://schemas.microsoft.com/office/drawing/2014/chart" uri="{C3380CC4-5D6E-409C-BE32-E72D297353CC}">
              <c16:uniqueId val="{00000006-B755-4F38-BA24-C56161C0088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8.93</c:v>
                </c:pt>
                <c:pt idx="2">
                  <c:v>#N/A</c:v>
                </c:pt>
                <c:pt idx="3">
                  <c:v>8.7200000000000006</c:v>
                </c:pt>
                <c:pt idx="4">
                  <c:v>#N/A</c:v>
                </c:pt>
                <c:pt idx="5">
                  <c:v>8.99</c:v>
                </c:pt>
                <c:pt idx="6">
                  <c:v>#N/A</c:v>
                </c:pt>
                <c:pt idx="7">
                  <c:v>10.26</c:v>
                </c:pt>
                <c:pt idx="8">
                  <c:v>#N/A</c:v>
                </c:pt>
                <c:pt idx="9">
                  <c:v>8.27</c:v>
                </c:pt>
              </c:numCache>
            </c:numRef>
          </c:val>
          <c:extLst>
            <c:ext xmlns:c16="http://schemas.microsoft.com/office/drawing/2014/chart" uri="{C3380CC4-5D6E-409C-BE32-E72D297353CC}">
              <c16:uniqueId val="{00000007-B755-4F38-BA24-C56161C00883}"/>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2.85</c:v>
                </c:pt>
                <c:pt idx="2">
                  <c:v>#N/A</c:v>
                </c:pt>
                <c:pt idx="3">
                  <c:v>3.19</c:v>
                </c:pt>
                <c:pt idx="4">
                  <c:v>#N/A</c:v>
                </c:pt>
                <c:pt idx="5">
                  <c:v>6.65</c:v>
                </c:pt>
                <c:pt idx="6">
                  <c:v>#N/A</c:v>
                </c:pt>
                <c:pt idx="7">
                  <c:v>11.02</c:v>
                </c:pt>
                <c:pt idx="8">
                  <c:v>#N/A</c:v>
                </c:pt>
                <c:pt idx="9">
                  <c:v>13.45</c:v>
                </c:pt>
              </c:numCache>
            </c:numRef>
          </c:val>
          <c:extLst>
            <c:ext xmlns:c16="http://schemas.microsoft.com/office/drawing/2014/chart" uri="{C3380CC4-5D6E-409C-BE32-E72D297353CC}">
              <c16:uniqueId val="{00000008-B755-4F38-BA24-C56161C00883}"/>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0.08</c:v>
                </c:pt>
                <c:pt idx="1">
                  <c:v>#N/A</c:v>
                </c:pt>
                <c:pt idx="2">
                  <c:v>7.0000000000000007E-2</c:v>
                </c:pt>
                <c:pt idx="3">
                  <c:v>#N/A</c:v>
                </c:pt>
                <c:pt idx="4">
                  <c:v>0.05</c:v>
                </c:pt>
                <c:pt idx="5">
                  <c:v>#N/A</c:v>
                </c:pt>
                <c:pt idx="6">
                  <c:v>0.03</c:v>
                </c:pt>
                <c:pt idx="7">
                  <c:v>#N/A</c:v>
                </c:pt>
                <c:pt idx="8">
                  <c:v>0.01</c:v>
                </c:pt>
                <c:pt idx="9">
                  <c:v>#N/A</c:v>
                </c:pt>
              </c:numCache>
            </c:numRef>
          </c:val>
          <c:extLst>
            <c:ext xmlns:c16="http://schemas.microsoft.com/office/drawing/2014/chart" uri="{C3380CC4-5D6E-409C-BE32-E72D297353CC}">
              <c16:uniqueId val="{00000009-B755-4F38-BA24-C56161C008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3816</c:v>
                </c:pt>
                <c:pt idx="5">
                  <c:v>3823</c:v>
                </c:pt>
                <c:pt idx="8">
                  <c:v>3933</c:v>
                </c:pt>
                <c:pt idx="11">
                  <c:v>4140</c:v>
                </c:pt>
                <c:pt idx="14">
                  <c:v>4193</c:v>
                </c:pt>
              </c:numCache>
            </c:numRef>
          </c:val>
          <c:extLst>
            <c:ext xmlns:c16="http://schemas.microsoft.com/office/drawing/2014/chart" uri="{C3380CC4-5D6E-409C-BE32-E72D297353CC}">
              <c16:uniqueId val="{00000000-AF8F-4DFC-B2BF-6A0B26D26E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2</c:v>
                </c:pt>
                <c:pt idx="6">
                  <c:v>0</c:v>
                </c:pt>
                <c:pt idx="9">
                  <c:v>1</c:v>
                </c:pt>
                <c:pt idx="12">
                  <c:v>0</c:v>
                </c:pt>
              </c:numCache>
            </c:numRef>
          </c:val>
          <c:extLst>
            <c:ext xmlns:c16="http://schemas.microsoft.com/office/drawing/2014/chart" uri="{C3380CC4-5D6E-409C-BE32-E72D297353CC}">
              <c16:uniqueId val="{00000001-AF8F-4DFC-B2BF-6A0B26D26E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113</c:v>
                </c:pt>
                <c:pt idx="3">
                  <c:v>112</c:v>
                </c:pt>
                <c:pt idx="6">
                  <c:v>74</c:v>
                </c:pt>
                <c:pt idx="9">
                  <c:v>66</c:v>
                </c:pt>
                <c:pt idx="12">
                  <c:v>66</c:v>
                </c:pt>
              </c:numCache>
            </c:numRef>
          </c:val>
          <c:extLst>
            <c:ext xmlns:c16="http://schemas.microsoft.com/office/drawing/2014/chart" uri="{C3380CC4-5D6E-409C-BE32-E72D297353CC}">
              <c16:uniqueId val="{00000002-AF8F-4DFC-B2BF-6A0B26D26E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8F-4DFC-B2BF-6A0B26D26E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1092</c:v>
                </c:pt>
                <c:pt idx="3">
                  <c:v>1070</c:v>
                </c:pt>
                <c:pt idx="6">
                  <c:v>940</c:v>
                </c:pt>
                <c:pt idx="9">
                  <c:v>995</c:v>
                </c:pt>
                <c:pt idx="12">
                  <c:v>1001</c:v>
                </c:pt>
              </c:numCache>
            </c:numRef>
          </c:val>
          <c:extLst>
            <c:ext xmlns:c16="http://schemas.microsoft.com/office/drawing/2014/chart" uri="{C3380CC4-5D6E-409C-BE32-E72D297353CC}">
              <c16:uniqueId val="{00000004-AF8F-4DFC-B2BF-6A0B26D26E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8F-4DFC-B2BF-6A0B26D26E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8F-4DFC-B2BF-6A0B26D26E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4592</c:v>
                </c:pt>
                <c:pt idx="3">
                  <c:v>4392</c:v>
                </c:pt>
                <c:pt idx="6">
                  <c:v>4521</c:v>
                </c:pt>
                <c:pt idx="9">
                  <c:v>4844</c:v>
                </c:pt>
                <c:pt idx="12">
                  <c:v>4844</c:v>
                </c:pt>
              </c:numCache>
            </c:numRef>
          </c:val>
          <c:extLst>
            <c:ext xmlns:c16="http://schemas.microsoft.com/office/drawing/2014/chart" uri="{C3380CC4-5D6E-409C-BE32-E72D297353CC}">
              <c16:uniqueId val="{00000007-AF8F-4DFC-B2BF-6A0B26D26E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1981</c:v>
                </c:pt>
                <c:pt idx="2">
                  <c:v>#N/A</c:v>
                </c:pt>
                <c:pt idx="3">
                  <c:v>#N/A</c:v>
                </c:pt>
                <c:pt idx="4">
                  <c:v>1753</c:v>
                </c:pt>
                <c:pt idx="5">
                  <c:v>#N/A</c:v>
                </c:pt>
                <c:pt idx="6">
                  <c:v>#N/A</c:v>
                </c:pt>
                <c:pt idx="7">
                  <c:v>1602</c:v>
                </c:pt>
                <c:pt idx="8">
                  <c:v>#N/A</c:v>
                </c:pt>
                <c:pt idx="9">
                  <c:v>#N/A</c:v>
                </c:pt>
                <c:pt idx="10">
                  <c:v>1766</c:v>
                </c:pt>
                <c:pt idx="11">
                  <c:v>#N/A</c:v>
                </c:pt>
                <c:pt idx="12">
                  <c:v>#N/A</c:v>
                </c:pt>
                <c:pt idx="13">
                  <c:v>1718</c:v>
                </c:pt>
                <c:pt idx="14">
                  <c:v>#N/A</c:v>
                </c:pt>
              </c:numCache>
            </c:numRef>
          </c:val>
          <c:smooth val="0"/>
          <c:extLst>
            <c:ext xmlns:c16="http://schemas.microsoft.com/office/drawing/2014/chart" uri="{C3380CC4-5D6E-409C-BE32-E72D297353CC}">
              <c16:uniqueId val="{00000008-AF8F-4DFC-B2BF-6A0B26D26E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44231</c:v>
                </c:pt>
                <c:pt idx="5">
                  <c:v>44373</c:v>
                </c:pt>
                <c:pt idx="8">
                  <c:v>48468</c:v>
                </c:pt>
                <c:pt idx="11">
                  <c:v>49595</c:v>
                </c:pt>
                <c:pt idx="14">
                  <c:v>51586</c:v>
                </c:pt>
              </c:numCache>
            </c:numRef>
          </c:val>
          <c:extLst>
            <c:ext xmlns:c16="http://schemas.microsoft.com/office/drawing/2014/chart" uri="{C3380CC4-5D6E-409C-BE32-E72D297353CC}">
              <c16:uniqueId val="{00000000-4688-40FD-A52C-A0EAC7C870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775</c:v>
                </c:pt>
                <c:pt idx="5">
                  <c:v>652</c:v>
                </c:pt>
                <c:pt idx="8">
                  <c:v>550</c:v>
                </c:pt>
                <c:pt idx="11">
                  <c:v>420</c:v>
                </c:pt>
                <c:pt idx="14">
                  <c:v>311</c:v>
                </c:pt>
              </c:numCache>
            </c:numRef>
          </c:val>
          <c:extLst>
            <c:ext xmlns:c16="http://schemas.microsoft.com/office/drawing/2014/chart" uri="{C3380CC4-5D6E-409C-BE32-E72D297353CC}">
              <c16:uniqueId val="{00000001-4688-40FD-A52C-A0EAC7C870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10215</c:v>
                </c:pt>
                <c:pt idx="5">
                  <c:v>9711</c:v>
                </c:pt>
                <c:pt idx="8">
                  <c:v>10307</c:v>
                </c:pt>
                <c:pt idx="11">
                  <c:v>8566</c:v>
                </c:pt>
                <c:pt idx="14">
                  <c:v>8580</c:v>
                </c:pt>
              </c:numCache>
            </c:numRef>
          </c:val>
          <c:extLst>
            <c:ext xmlns:c16="http://schemas.microsoft.com/office/drawing/2014/chart" uri="{C3380CC4-5D6E-409C-BE32-E72D297353CC}">
              <c16:uniqueId val="{00000002-4688-40FD-A52C-A0EAC7C870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88-40FD-A52C-A0EAC7C870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88-40FD-A52C-A0EAC7C870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88-40FD-A52C-A0EAC7C870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6236</c:v>
                </c:pt>
                <c:pt idx="3">
                  <c:v>5990</c:v>
                </c:pt>
                <c:pt idx="6">
                  <c:v>6021</c:v>
                </c:pt>
                <c:pt idx="9">
                  <c:v>5512</c:v>
                </c:pt>
                <c:pt idx="12">
                  <c:v>5342</c:v>
                </c:pt>
              </c:numCache>
            </c:numRef>
          </c:val>
          <c:extLst>
            <c:ext xmlns:c16="http://schemas.microsoft.com/office/drawing/2014/chart" uri="{C3380CC4-5D6E-409C-BE32-E72D297353CC}">
              <c16:uniqueId val="{00000006-4688-40FD-A52C-A0EAC7C870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688-40FD-A52C-A0EAC7C870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15979</c:v>
                </c:pt>
                <c:pt idx="3">
                  <c:v>15701</c:v>
                </c:pt>
                <c:pt idx="6">
                  <c:v>14541</c:v>
                </c:pt>
                <c:pt idx="9">
                  <c:v>13573</c:v>
                </c:pt>
                <c:pt idx="12">
                  <c:v>13043</c:v>
                </c:pt>
              </c:numCache>
            </c:numRef>
          </c:val>
          <c:extLst>
            <c:ext xmlns:c16="http://schemas.microsoft.com/office/drawing/2014/chart" uri="{C3380CC4-5D6E-409C-BE32-E72D297353CC}">
              <c16:uniqueId val="{00000008-4688-40FD-A52C-A0EAC7C870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447</c:v>
                </c:pt>
                <c:pt idx="3">
                  <c:v>339</c:v>
                </c:pt>
                <c:pt idx="6">
                  <c:v>267</c:v>
                </c:pt>
                <c:pt idx="9">
                  <c:v>203</c:v>
                </c:pt>
                <c:pt idx="12">
                  <c:v>139</c:v>
                </c:pt>
              </c:numCache>
            </c:numRef>
          </c:val>
          <c:extLst>
            <c:ext xmlns:c16="http://schemas.microsoft.com/office/drawing/2014/chart" uri="{C3380CC4-5D6E-409C-BE32-E72D297353CC}">
              <c16:uniqueId val="{00000009-4688-40FD-A52C-A0EAC7C870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54634</c:v>
                </c:pt>
                <c:pt idx="3">
                  <c:v>58740</c:v>
                </c:pt>
                <c:pt idx="6">
                  <c:v>58598</c:v>
                </c:pt>
                <c:pt idx="9">
                  <c:v>59729</c:v>
                </c:pt>
                <c:pt idx="12">
                  <c:v>63113</c:v>
                </c:pt>
              </c:numCache>
            </c:numRef>
          </c:val>
          <c:extLst>
            <c:ext xmlns:c16="http://schemas.microsoft.com/office/drawing/2014/chart" uri="{C3380CC4-5D6E-409C-BE32-E72D297353CC}">
              <c16:uniqueId val="{0000000A-4688-40FD-A52C-A0EAC7C870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22075</c:v>
                </c:pt>
                <c:pt idx="2">
                  <c:v>#N/A</c:v>
                </c:pt>
                <c:pt idx="3">
                  <c:v>#N/A</c:v>
                </c:pt>
                <c:pt idx="4">
                  <c:v>26033</c:v>
                </c:pt>
                <c:pt idx="5">
                  <c:v>#N/A</c:v>
                </c:pt>
                <c:pt idx="6">
                  <c:v>#N/A</c:v>
                </c:pt>
                <c:pt idx="7">
                  <c:v>20101</c:v>
                </c:pt>
                <c:pt idx="8">
                  <c:v>#N/A</c:v>
                </c:pt>
                <c:pt idx="9">
                  <c:v>#N/A</c:v>
                </c:pt>
                <c:pt idx="10">
                  <c:v>20436</c:v>
                </c:pt>
                <c:pt idx="11">
                  <c:v>#N/A</c:v>
                </c:pt>
                <c:pt idx="12">
                  <c:v>#N/A</c:v>
                </c:pt>
                <c:pt idx="13">
                  <c:v>21160</c:v>
                </c:pt>
                <c:pt idx="14">
                  <c:v>#N/A</c:v>
                </c:pt>
              </c:numCache>
            </c:numRef>
          </c:val>
          <c:smooth val="0"/>
          <c:extLst>
            <c:ext xmlns:c16="http://schemas.microsoft.com/office/drawing/2014/chart" uri="{C3380CC4-5D6E-409C-BE32-E72D297353CC}">
              <c16:uniqueId val="{0000000B-4688-40FD-A52C-A0EAC7C870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6619</c:v>
                </c:pt>
                <c:pt idx="1">
                  <c:v>6322</c:v>
                </c:pt>
                <c:pt idx="2">
                  <c:v>6323</c:v>
                </c:pt>
              </c:numCache>
            </c:numRef>
          </c:val>
          <c:extLst>
            <c:ext xmlns:c16="http://schemas.microsoft.com/office/drawing/2014/chart" uri="{C3380CC4-5D6E-409C-BE32-E72D297353CC}">
              <c16:uniqueId val="{00000000-7FF3-4710-813A-F164CE0DA4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1877</c:v>
                </c:pt>
                <c:pt idx="1">
                  <c:v>628</c:v>
                </c:pt>
                <c:pt idx="2">
                  <c:v>628</c:v>
                </c:pt>
              </c:numCache>
            </c:numRef>
          </c:val>
          <c:extLst>
            <c:ext xmlns:c16="http://schemas.microsoft.com/office/drawing/2014/chart" uri="{C3380CC4-5D6E-409C-BE32-E72D297353CC}">
              <c16:uniqueId val="{00000001-7FF3-4710-813A-F164CE0DA4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4320</c:v>
                </c:pt>
                <c:pt idx="1">
                  <c:v>3998</c:v>
                </c:pt>
                <c:pt idx="2">
                  <c:v>3870</c:v>
                </c:pt>
              </c:numCache>
            </c:numRef>
          </c:val>
          <c:extLst>
            <c:ext xmlns:c16="http://schemas.microsoft.com/office/drawing/2014/chart" uri="{C3380CC4-5D6E-409C-BE32-E72D297353CC}">
              <c16:uniqueId val="{00000002-7FF3-4710-813A-F164CE0DA4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{5F7F3AAF-654F-4F12-BAC5-B62E1550D145}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0C1-4A1C-9FE4-666BA2F174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{3E9CAACD-3DD0-4E56-8B0E-4DDC4FE14127}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C1-4A1C-9FE4-666BA2F174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{C6E0A54B-F61C-4707-8ED2-180CE893F72D}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C1-4A1C-9FE4-666BA2F174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{BE503B17-A26C-4D52-96E9-B23B9FF248D7}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C1-4A1C-9FE4-666BA2F174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{BD03030E-0D14-4EF2-BF86-3CFE2F31834C}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C1-4A1C-9FE4-666BA2F1749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{15F50205-42B0-4438-B8F2-754EF8260F77}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0C1-4A1C-9FE4-666BA2F1749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{1A9BD37E-03FE-4E74-8B92-0E4BB84C69AD}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0C1-4A1C-9FE4-666BA2F1749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{0019DCA3-9D34-40B7-90AE-C2E6CB90222A}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0C1-4A1C-9FE4-666BA2F1749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{6C9F39F9-826C-4E4E-A7C2-C1CA8AE2C724}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0C1-4A1C-9FE4-666BA2F174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47.9</c:v>
                </c:pt>
                <c:pt idx="8">
                  <c:v>48.1</c:v>
                </c:pt>
                <c:pt idx="16">
                  <c:v>46.5</c:v>
                </c:pt>
                <c:pt idx="24">
                  <c:v>47.1</c:v>
                </c:pt>
                <c:pt idx="32">
                  <c:v>49.8</c:v>
                </c:pt>
              </c:numCache>
            </c:numRef>
          </c:xVal>
          <c:yVal>
            <c:numRef>
              <c:f>公会計指標分析・財政指標組合せ分析表!$BP$51:$DC$51</c:f>
              <c:numCache>
                <c:formatCode>#,##0.0;"▲ "#,##0.0</c:formatCode>
                <c:ptCount val="40"/>
                <c:pt idx="0">
                  <c:v>110.9</c:v>
                </c:pt>
                <c:pt idx="8">
                  <c:v>133.19999999999999</c:v>
                </c:pt>
                <c:pt idx="16">
                  <c:v>103.5</c:v>
                </c:pt>
                <c:pt idx="24">
                  <c:v>104.2</c:v>
                </c:pt>
                <c:pt idx="32">
                  <c:v>108</c:v>
                </c:pt>
              </c:numCache>
            </c:numRef>
          </c:yVal>
          <c:smooth val="0"/>
          <c:extLst>
            <c:ext xmlns:c16="http://schemas.microsoft.com/office/drawing/2014/chart" uri="{C3380CC4-5D6E-409C-BE32-E72D297353CC}">
              <c16:uniqueId val="{00000009-80C1-4A1C-9FE4-666BA2F174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{B157B070-22AC-4C7C-899C-63BF9C622063}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0C1-4A1C-9FE4-666BA2F174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{C807F65A-C813-4BD4-905C-529AEFADAE76}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C1-4A1C-9FE4-666BA2F174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{2EA467F9-E5B9-4780-9C89-878796524EFE}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C1-4A1C-9FE4-666BA2F174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{CC154608-3B44-4EFC-8F9D-3796821DF0C3}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C1-4A1C-9FE4-666BA2F174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{591272D8-CC98-4E99-A7A8-6DF1AFE66FB9}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C1-4A1C-9FE4-666BA2F1749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{84E5F02A-A5B2-44F0-91BC-B38EB261EC70}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0C1-4A1C-9FE4-666BA2F1749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{CF10BFC8-0D1A-4046-AF02-BCB2CF04FB04}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0C1-4A1C-9FE4-666BA2F1749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{935A36CE-D467-4AEB-8F02-BC84DCBF974D}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0C1-4A1C-9FE4-666BA2F1749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{1C2E8504-AC4B-42BE-ABE7-508971690194}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0C1-4A1C-9FE4-666BA2F174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80C1-4A1C-9FE4-666BA2F17493}"/>
            </c:ext>
          </c:extLst>
        </c:ser>
        <c:dLbls>
          <c:showLegendKey val="0"/>
          <c:showVal val="1"/>
          <c:showCatName val="0"/>
          <c:showSerName val="0"/>
          <c:showPercent val="0"/>
          <c:showBubbleSize val="0"/>
        </c:dLbls>
        <c:axId val="46179840"/>
        <c:axId val="46181760"/>
      </c:scatterChart>
      <c:valAx>
        <c:axId val="46179840"/>
        <c:scaling>
          <c:orientation val="minMax"/>
          <c:max val="62"/>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{DB3C2F01-DBAB-4F9D-8CBD-FD180034338F}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43B-4ACE-90DB-7BDCBCD8F9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{46F3C551-53D6-4149-92DB-6801BA98409C}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3B-4ACE-90DB-7BDCBCD8F9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{A7917B73-E238-4552-A653-951C74425F99}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3B-4ACE-90DB-7BDCBCD8F9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{0D9053F8-0734-4639-8451-CEF136CCAC91}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3B-4ACE-90DB-7BDCBCD8F9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{9DA9717F-5683-49C4-A270-536F4495C55A}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3B-4ACE-90DB-7BDCBCD8F92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{07B6ECD1-1036-499B-B5F0-348F7D654502}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43B-4ACE-90DB-7BDCBCD8F92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{60602174-FC86-456C-B3D7-4A47EB9C8BDA}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43B-4ACE-90DB-7BDCBCD8F92F}"/>
                </c:ext>
              </c:extLst>
            </c:dLbl>
            <c:dLbl>
              <c:idx val="24"/>
              <c:layout>
                <c:manualLayout>
                  <c:x val="-2.5876685137705798E-2"/>
                  <c:y val="-5.336504311576011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{96CB66D4-C3CB-46A3-8ACF-A92AE13981E6}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43B-4ACE-90DB-7BDCBCD8F92F}"/>
                </c:ext>
              </c:extLst>
            </c:dLbl>
            <c:dLbl>
              <c:idx val="32"/>
              <c:layout>
                <c:manualLayout>
                  <c:x val="-3.7391649206480485E-2"/>
                  <c:y val="-7.146825105982777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{2D454AC1-9823-4C99-9CA3-96B91C9ADA37}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43B-4ACE-90DB-7BDCBCD8F9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10.199999999999999</c:v>
                </c:pt>
                <c:pt idx="16">
                  <c:v>9</c:v>
                </c:pt>
                <c:pt idx="24">
                  <c:v>8.6999999999999993</c:v>
                </c:pt>
                <c:pt idx="32">
                  <c:v>8.6</c:v>
                </c:pt>
              </c:numCache>
            </c:numRef>
          </c:xVal>
          <c:yVal>
            <c:numRef>
              <c:f>公会計指標分析・財政指標組合せ分析表!$BP$73:$DC$73</c:f>
              <c:numCache>
                <c:formatCode>#,##0.0;"▲ "#,##0.0</c:formatCode>
                <c:ptCount val="40"/>
                <c:pt idx="0">
                  <c:v>110.9</c:v>
                </c:pt>
                <c:pt idx="8">
                  <c:v>133.19999999999999</c:v>
                </c:pt>
                <c:pt idx="16">
                  <c:v>103.5</c:v>
                </c:pt>
                <c:pt idx="24">
                  <c:v>104.2</c:v>
                </c:pt>
                <c:pt idx="32">
                  <c:v>108</c:v>
                </c:pt>
              </c:numCache>
            </c:numRef>
          </c:yVal>
          <c:smooth val="0"/>
          <c:extLst>
            <c:ext xmlns:c16="http://schemas.microsoft.com/office/drawing/2014/chart" uri="{C3380CC4-5D6E-409C-BE32-E72D297353CC}">
              <c16:uniqueId val="{00000009-C43B-4ACE-90DB-7BDCBCD8F9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{A9E108CE-601C-4EE1-B85F-8AA4B49E26B4}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43B-4ACE-90DB-7BDCBCD8F9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{E0402982-C856-4943-8E6A-3EC3A0FC1A75}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3B-4ACE-90DB-7BDCBCD8F9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{74A95905-9A95-49E7-BB34-C03456EBEA50}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3B-4ACE-90DB-7BDCBCD8F9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{6B55D726-0391-45EE-8DA4-956EC81F2082}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3B-4ACE-90DB-7BDCBCD8F9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{6B8299C3-C5BB-4D19-9219-4C403FD4D45E}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3B-4ACE-90DB-7BDCBCD8F92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{E7FBBDFB-A040-4B03-99E6-202829D9D154}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43B-4ACE-90DB-7BDCBCD8F92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{C93A10CD-9FD9-43C1-A308-DEF7D9C102A3}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43B-4ACE-90DB-7BDCBCD8F92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{5B15AF79-E9B3-439B-A1B6-B0658158C0BD}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43B-4ACE-90DB-7BDCBCD8F92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{F52C5E9A-C994-43F1-A640-AC568D3B2957}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43B-4ACE-90DB-7BDCBCD8F9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C43B-4ACE-90DB-7BDCBCD8F92F}"/>
            </c:ext>
          </c:extLst>
        </c:ser>
        <c:dLbls>
          <c:showLegendKey val="0"/>
          <c:showVal val="1"/>
          <c:showCatName val="0"/>
          <c:showSerName val="0"/>
          <c:showPercent val="0"/>
          <c:showBubbleSize val="0"/>
        </c:dLbls>
        <c:axId val="84219776"/>
        <c:axId val="84234240"/>
      </c:scatterChart>
      <c:valAx>
        <c:axId val="84219776"/>
        <c:scaling>
          <c:orientation val="minMax"/>
          <c:max val="11.8"/>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１９年度以降、政府資金の公的免除繰上償還や高利率の起債の積極的借換、公債費負担適正化計画等の実施により公債費の低減を図ったことで着実に改善されてきていたが、新市建設計画に基づく合併特例債を活用した大型建設事業が集中したため元利償還金が増加傾向となっている。また、算入公債費等についても合併特例債や臨時財政対策債等の交付税算入率の高い市債借入により増加となっており、結果として実質公債費比率の分子は減となっている。</a:t>
          </a:r>
        </a:p>
        <a:p>
          <a:r>
            <a:rPr kumimoji="1" lang="ja-JP" altLang="en-US" sz="1200">
              <a:latin typeface="ＭＳ ゴシック" pitchFamily="49" charset="-128"/>
              <a:ea typeface="ＭＳ ゴシック" pitchFamily="49" charset="-128"/>
            </a:rPr>
            <a:t>　今後も選択と集中により事業費の抑制を図るとともに、基準財政需要額の算入率が高い起債の活用、減債基金を増額し計画的に繰上償還を行うなど実質公債費比率の低減に努める。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令和元年度の将来負担額は、公営企業債等繰入見込額が減少したものの、新庁舎建設事業などの大型建設事業の実施に伴う合併特例債の発行などによる一般会計等における地方債残高が増となったことから、前年度と比較して増加している。また、充当可能財源等も、基準財政需要額算入見込額が増となったため、前年度と比較して増加している。将来負担額及び充当可能財源等はいずれも増加しているが、将来負担額の増加幅が大きいため、将来負担比率の分子は前年度と比較して増加となっている。</a:t>
          </a:r>
        </a:p>
        <a:p>
          <a:r>
            <a:rPr kumimoji="1" lang="ja-JP" altLang="en-US" sz="1050">
              <a:latin typeface="ＭＳ ゴシック" pitchFamily="49" charset="-128"/>
              <a:ea typeface="ＭＳ ゴシック" pitchFamily="49" charset="-128"/>
            </a:rPr>
            <a:t>　将来負担比率は、平成１９年度２６７．２％であったが、政府資金の公的免除繰上償還や高利率の起債の積極的借換、土地開発公社を三セク債を活用し解散する等、着実に改善されている。しかしながら依然として他市町に比べて非常に高い数値となっているのは、一般会計地方債現在高や地方債償還元金繰入見込額が大きいことが将来負担比率の分子に影響しているためである。将来負担解消には長期的な視点で財政の硬直化を招かないよう取り組む必要がある。</a:t>
          </a:r>
        </a:p>
        <a:p>
          <a:r>
            <a:rPr kumimoji="1" lang="ja-JP" altLang="en-US" sz="1050">
              <a:latin typeface="ＭＳ ゴシック" pitchFamily="49" charset="-128"/>
              <a:ea typeface="ＭＳ ゴシック" pitchFamily="49" charset="-128"/>
            </a:rPr>
            <a:t>　今後、新規事業採択や施設の更新等にあたっては、統廃合を含め長期的に判断することが肝要であり、事業内容及び経費の精査と最適化により地方債への依存を最小限に抑制するとともに、普交合併算定替終了が指標の分子・分母双方の悪化要因となることにも留意しつつ、一般財源の確保及び充当可能基金の計画的な積立てや繰上償還を積極的に行い、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愛媛県四国中央市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新庁舎建設事業の実施に伴い「新庁舎建設基金」を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万円、市民文化ホール建設事業の実施に伴い「文化ホール建設基金」を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普通交付税の合併算定替による特例措置の適用期限終了及び老朽化が進む公共施設の整備更新等に伴う財政調整基金の取り崩しなどにより、基金残高については中長期的に減少傾向にある。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・合併振興基金：市民の連帯の強化及び地域振興を図るための事業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・ふるさと応援基金：福祉及び医療の充実、教育環境の整備及び文化振興、地場産業の振興並びに生活環境の改善に関する事業その他市政発展に必要な事業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・地域福祉基金：高齢者等の保健福祉の増進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年度から令和元年度で新庁舎建設工事を実施、事業終了年度である令和元年度で取り崩し、事業費に充当したことによる減。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・文化ホール建設基金：平成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年度から令和元年度で市民文化ホール建設工事を実施、事業終了年度である令和元年度で取り崩し、事業費に充当したことによる減。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・特定目的基金全体については、将来的に活用が必要となる財源ということも見据え、適切に管理していく。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運用収入のみを積み立てており、実質的な取り崩しはなし。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災害等に備えるための基礎的な積立額とする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億円に加えて、普通交付税の合併算定替の縮減に備えた激変緩和措置や施設の整備更新等に要する財源として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億円とした積立方針に基づき平成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年度までに積み立てを行い、平成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年度までは歳出削減や歳入確保により取り崩しを回避し基金残高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年度より減少傾向にある。中長期的に普通交付税の合併算定替による特例措置の適用期限終了などにより、減少していく見込み。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今後の償還に備え、一定水準は確保していくとともに、市債の償還財源として活用していく。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86,406
85,456
421.24
45,543,477
42,676,354
1,954,711
23,687,373
63,112,851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有形固定資産減価償却率は類似団体平均に比べて低い比率となっている。これは各施設の老朽化を調査し、施設の適正な維持管理を進めてきた結果である。今後、減価償却が進むにつれ、施設の老朽化が顕著となることが予想されるため、公共施設等の長寿命化や複合化、集約化及び機能転換等も含め、公共施設等の適正配置と有効活用など計画的な資産管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83" name="楕円 82"/>
        <xdr:cNvSpPr/>
      </xdr:nvSpPr>
      <xdr:spPr>
        <a:xfrm>
          <a:off x="47117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100619</xdr:rowOff>
    </xdr:from>
    <xdr:ext cx="405111" cy="259045"/>
    <xdr:sp macro="" textlink="">
      <xdr:nvSpPr>
        <xdr:cNvPr id="84" name="有形固定資産減価償却率該当値テキスト"/>
        <xdr:cNvSpPr txBox="1"/>
      </xdr:nvSpPr>
      <xdr:spPr>
        <a:xfrm>
          <a:off x="4813300" y="567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165917</xdr:rowOff>
    </xdr:from>
    <xdr:to>
      <xdr:col>19</xdr:col>
      <xdr:colOff>187325</xdr:colOff>
      <xdr:row>29</xdr:row>
      <xdr:rowOff>96067</xdr:rowOff>
    </xdr:to>
    <xdr:sp macro="" textlink="">
      <xdr:nvSpPr>
        <xdr:cNvPr id="85" name="楕円 84"/>
        <xdr:cNvSpPr/>
      </xdr:nvSpPr>
      <xdr:spPr>
        <a:xfrm>
          <a:off x="40005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45267</xdr:rowOff>
    </xdr:from>
    <xdr:to>
      <xdr:col>23</xdr:col>
      <xdr:colOff>85725</xdr:colOff>
      <xdr:row>29</xdr:row>
      <xdr:rowOff>128542</xdr:rowOff>
    </xdr:to>
    <xdr:cxnSp macro="">
      <xdr:nvCxnSpPr>
        <xdr:cNvPr id="86" name="直線コネクタ 85"/>
        <xdr:cNvCxnSpPr/>
      </xdr:nvCxnSpPr>
      <xdr:spPr>
        <a:xfrm>
          <a:off x="4051300" y="5788842"/>
          <a:ext cx="711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147411</xdr:rowOff>
    </xdr:from>
    <xdr:to>
      <xdr:col>15</xdr:col>
      <xdr:colOff>187325</xdr:colOff>
      <xdr:row>29</xdr:row>
      <xdr:rowOff>77561</xdr:rowOff>
    </xdr:to>
    <xdr:sp macro="" textlink="">
      <xdr:nvSpPr>
        <xdr:cNvPr id="87" name="楕円 86"/>
        <xdr:cNvSpPr/>
      </xdr:nvSpPr>
      <xdr:spPr>
        <a:xfrm>
          <a:off x="3238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26761</xdr:rowOff>
    </xdr:from>
    <xdr:to>
      <xdr:col>19</xdr:col>
      <xdr:colOff>136525</xdr:colOff>
      <xdr:row>29</xdr:row>
      <xdr:rowOff>45267</xdr:rowOff>
    </xdr:to>
    <xdr:cxnSp macro="">
      <xdr:nvCxnSpPr>
        <xdr:cNvPr id="88" name="直線コネクタ 87"/>
        <xdr:cNvCxnSpPr/>
      </xdr:nvCxnSpPr>
      <xdr:spPr>
        <a:xfrm>
          <a:off x="3289300" y="5770336"/>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25309</xdr:rowOff>
    </xdr:from>
    <xdr:to>
      <xdr:col>11</xdr:col>
      <xdr:colOff>187325</xdr:colOff>
      <xdr:row>29</xdr:row>
      <xdr:rowOff>126909</xdr:rowOff>
    </xdr:to>
    <xdr:sp macro="" textlink="">
      <xdr:nvSpPr>
        <xdr:cNvPr id="89" name="楕円 88"/>
        <xdr:cNvSpPr/>
      </xdr:nvSpPr>
      <xdr:spPr>
        <a:xfrm>
          <a:off x="24765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29</xdr:row>
      <xdr:rowOff>76109</xdr:rowOff>
    </xdr:to>
    <xdr:cxnSp macro="">
      <xdr:nvCxnSpPr>
        <xdr:cNvPr id="90" name="直線コネクタ 89"/>
        <xdr:cNvCxnSpPr/>
      </xdr:nvCxnSpPr>
      <xdr:spPr>
        <a:xfrm flipV="1">
          <a:off x="2527300" y="577033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19141</xdr:rowOff>
    </xdr:from>
    <xdr:to>
      <xdr:col>7</xdr:col>
      <xdr:colOff>187325</xdr:colOff>
      <xdr:row>29</xdr:row>
      <xdr:rowOff>120741</xdr:rowOff>
    </xdr:to>
    <xdr:sp macro="" textlink="">
      <xdr:nvSpPr>
        <xdr:cNvPr id="91" name="楕円 90"/>
        <xdr:cNvSpPr/>
      </xdr:nvSpPr>
      <xdr:spPr>
        <a:xfrm>
          <a:off x="1714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69941</xdr:rowOff>
    </xdr:from>
    <xdr:to>
      <xdr:col>11</xdr:col>
      <xdr:colOff>136525</xdr:colOff>
      <xdr:row>29</xdr:row>
      <xdr:rowOff>76109</xdr:rowOff>
    </xdr:to>
    <xdr:cxnSp macro="">
      <xdr:nvCxnSpPr>
        <xdr:cNvPr id="92" name="直線コネクタ 91"/>
        <xdr:cNvCxnSpPr/>
      </xdr:nvCxnSpPr>
      <xdr:spPr>
        <a:xfrm>
          <a:off x="1765300" y="5813516"/>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3"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5" name="n_3aveValue有形固定資産減価償却率"/>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96" name="n_4aveValue有形固定資産減価償却率"/>
        <xdr:cNvSpPr txBox="1"/>
      </xdr:nvSpPr>
      <xdr:spPr>
        <a:xfrm>
          <a:off x="1562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112594</xdr:rowOff>
    </xdr:from>
    <xdr:ext cx="405111" cy="259045"/>
    <xdr:sp macro="" textlink="">
      <xdr:nvSpPr>
        <xdr:cNvPr id="97" name="n_1mainValue有形固定資産減価償却率"/>
        <xdr:cNvSpPr txBox="1"/>
      </xdr:nvSpPr>
      <xdr:spPr>
        <a:xfrm>
          <a:off x="3836044" y="551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94088</xdr:rowOff>
    </xdr:from>
    <xdr:ext cx="405111" cy="259045"/>
    <xdr:sp macro="" textlink="">
      <xdr:nvSpPr>
        <xdr:cNvPr id="98" name="n_2mainValue有形固定資産減価償却率"/>
        <xdr:cNvSpPr txBox="1"/>
      </xdr:nvSpPr>
      <xdr:spPr>
        <a:xfrm>
          <a:off x="3086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143436</xdr:rowOff>
    </xdr:from>
    <xdr:ext cx="405111" cy="259045"/>
    <xdr:sp macro="" textlink="">
      <xdr:nvSpPr>
        <xdr:cNvPr id="99" name="n_3mainValue有形固定資産減価償却率"/>
        <xdr:cNvSpPr txBox="1"/>
      </xdr:nvSpPr>
      <xdr:spPr>
        <a:xfrm>
          <a:off x="23247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0" name="n_4mainValue有形固定資産減価償却率"/>
        <xdr:cNvSpPr txBox="1"/>
      </xdr:nvSpPr>
      <xdr:spPr>
        <a:xfrm>
          <a:off x="1562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債務償還比率は類似団体平均に比べて高い比率となっている。分子となる将来負担額が、新庁舎建設事業等の大型建設事業の実施に伴う合併特例債の発行などによる地方債現在高の増等により増加したことで、債務償還比率が前年度と比べて上昇している。新市建設計画に基づいた合併特例債を活用した大型建設事業が令和元年度で概ね終了したことから、投資的経費は今後減少する見込みであるが、市債発行にあたっては、実質公債費比率などに留意し適正な活用に努め、将来負担額の縮減に向け取組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43271</xdr:rowOff>
    </xdr:from>
    <xdr:to>
      <xdr:col>76</xdr:col>
      <xdr:colOff>73025</xdr:colOff>
      <xdr:row>31</xdr:row>
      <xdr:rowOff>144871</xdr:rowOff>
    </xdr:to>
    <xdr:sp macro="" textlink="">
      <xdr:nvSpPr>
        <xdr:cNvPr id="147" name="楕円 146"/>
        <xdr:cNvSpPr/>
      </xdr:nvSpPr>
      <xdr:spPr>
        <a:xfrm>
          <a:off x="147447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21698</xdr:rowOff>
    </xdr:from>
    <xdr:ext cx="469744" cy="259045"/>
    <xdr:sp macro="" textlink="">
      <xdr:nvSpPr>
        <xdr:cNvPr id="148" name="債務償還比率該当値テキスト"/>
        <xdr:cNvSpPr txBox="1"/>
      </xdr:nvSpPr>
      <xdr:spPr>
        <a:xfrm>
          <a:off x="14846300" y="610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148820</xdr:rowOff>
    </xdr:from>
    <xdr:to>
      <xdr:col>72</xdr:col>
      <xdr:colOff>123825</xdr:colOff>
      <xdr:row>31</xdr:row>
      <xdr:rowOff>78970</xdr:rowOff>
    </xdr:to>
    <xdr:sp macro="" textlink="">
      <xdr:nvSpPr>
        <xdr:cNvPr id="149" name="楕円 148"/>
        <xdr:cNvSpPr/>
      </xdr:nvSpPr>
      <xdr:spPr>
        <a:xfrm>
          <a:off x="14033500" y="6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28170</xdr:rowOff>
    </xdr:from>
    <xdr:to>
      <xdr:col>76</xdr:col>
      <xdr:colOff>22225</xdr:colOff>
      <xdr:row>31</xdr:row>
      <xdr:rowOff>94071</xdr:rowOff>
    </xdr:to>
    <xdr:cxnSp macro="">
      <xdr:nvCxnSpPr>
        <xdr:cNvPr id="150" name="直線コネクタ 149"/>
        <xdr:cNvCxnSpPr/>
      </xdr:nvCxnSpPr>
      <xdr:spPr>
        <a:xfrm>
          <a:off x="14084300" y="6114645"/>
          <a:ext cx="711200" cy="6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2147</xdr:rowOff>
    </xdr:from>
    <xdr:to>
      <xdr:col>68</xdr:col>
      <xdr:colOff>123825</xdr:colOff>
      <xdr:row>31</xdr:row>
      <xdr:rowOff>103747</xdr:rowOff>
    </xdr:to>
    <xdr:sp macro="" textlink="">
      <xdr:nvSpPr>
        <xdr:cNvPr id="151" name="楕円 150"/>
        <xdr:cNvSpPr/>
      </xdr:nvSpPr>
      <xdr:spPr>
        <a:xfrm>
          <a:off x="13271500" y="608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28170</xdr:rowOff>
    </xdr:from>
    <xdr:to>
      <xdr:col>72</xdr:col>
      <xdr:colOff>73025</xdr:colOff>
      <xdr:row>31</xdr:row>
      <xdr:rowOff>52947</xdr:rowOff>
    </xdr:to>
    <xdr:cxnSp macro="">
      <xdr:nvCxnSpPr>
        <xdr:cNvPr id="152" name="直線コネクタ 151"/>
        <xdr:cNvCxnSpPr/>
      </xdr:nvCxnSpPr>
      <xdr:spPr>
        <a:xfrm flipV="1">
          <a:off x="13322300" y="6114645"/>
          <a:ext cx="762000" cy="2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170924</xdr:rowOff>
    </xdr:from>
    <xdr:to>
      <xdr:col>64</xdr:col>
      <xdr:colOff>123825</xdr:colOff>
      <xdr:row>31</xdr:row>
      <xdr:rowOff>101074</xdr:rowOff>
    </xdr:to>
    <xdr:sp macro="" textlink="">
      <xdr:nvSpPr>
        <xdr:cNvPr id="153" name="楕円 152"/>
        <xdr:cNvSpPr/>
      </xdr:nvSpPr>
      <xdr:spPr>
        <a:xfrm>
          <a:off x="12509500" y="608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50274</xdr:rowOff>
    </xdr:from>
    <xdr:to>
      <xdr:col>68</xdr:col>
      <xdr:colOff>73025</xdr:colOff>
      <xdr:row>31</xdr:row>
      <xdr:rowOff>52947</xdr:rowOff>
    </xdr:to>
    <xdr:cxnSp macro="">
      <xdr:nvCxnSpPr>
        <xdr:cNvPr id="154" name="直線コネクタ 153"/>
        <xdr:cNvCxnSpPr/>
      </xdr:nvCxnSpPr>
      <xdr:spPr>
        <a:xfrm>
          <a:off x="12560300" y="6136749"/>
          <a:ext cx="762000" cy="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45393</xdr:rowOff>
    </xdr:from>
    <xdr:to>
      <xdr:col>60</xdr:col>
      <xdr:colOff>123825</xdr:colOff>
      <xdr:row>30</xdr:row>
      <xdr:rowOff>146993</xdr:rowOff>
    </xdr:to>
    <xdr:sp macro="" textlink="">
      <xdr:nvSpPr>
        <xdr:cNvPr id="155" name="楕円 154"/>
        <xdr:cNvSpPr/>
      </xdr:nvSpPr>
      <xdr:spPr>
        <a:xfrm>
          <a:off x="11747500" y="59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96193</xdr:rowOff>
    </xdr:from>
    <xdr:to>
      <xdr:col>64</xdr:col>
      <xdr:colOff>73025</xdr:colOff>
      <xdr:row>31</xdr:row>
      <xdr:rowOff>50274</xdr:rowOff>
    </xdr:to>
    <xdr:cxnSp macro="">
      <xdr:nvCxnSpPr>
        <xdr:cNvPr id="156" name="直線コネクタ 155"/>
        <xdr:cNvCxnSpPr/>
      </xdr:nvCxnSpPr>
      <xdr:spPr>
        <a:xfrm>
          <a:off x="11798300" y="6011218"/>
          <a:ext cx="762000" cy="12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0"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70097</xdr:rowOff>
    </xdr:from>
    <xdr:ext cx="469744" cy="259045"/>
    <xdr:sp macro="" textlink="">
      <xdr:nvSpPr>
        <xdr:cNvPr id="161" name="n_1mainValue債務償還比率"/>
        <xdr:cNvSpPr txBox="1"/>
      </xdr:nvSpPr>
      <xdr:spPr>
        <a:xfrm>
          <a:off x="13836727" y="615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94874</xdr:rowOff>
    </xdr:from>
    <xdr:ext cx="469744" cy="259045"/>
    <xdr:sp macro="" textlink="">
      <xdr:nvSpPr>
        <xdr:cNvPr id="162" name="n_2mainValue債務償還比率"/>
        <xdr:cNvSpPr txBox="1"/>
      </xdr:nvSpPr>
      <xdr:spPr>
        <a:xfrm>
          <a:off x="13087427" y="618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92201</xdr:rowOff>
    </xdr:from>
    <xdr:ext cx="469744" cy="259045"/>
    <xdr:sp macro="" textlink="">
      <xdr:nvSpPr>
        <xdr:cNvPr id="163" name="n_3mainValue債務償還比率"/>
        <xdr:cNvSpPr txBox="1"/>
      </xdr:nvSpPr>
      <xdr:spPr>
        <a:xfrm>
          <a:off x="12325427" y="61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138120</xdr:rowOff>
    </xdr:from>
    <xdr:ext cx="469744" cy="259045"/>
    <xdr:sp macro="" textlink="">
      <xdr:nvSpPr>
        <xdr:cNvPr id="164" name="n_4mainValue債務償還比率"/>
        <xdr:cNvSpPr txBox="1"/>
      </xdr:nvSpPr>
      <xdr:spPr>
        <a:xfrm>
          <a:off x="11563427" y="605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86,406
85,456
421.24
45,543,477
42,676,354
1,954,711
23,687,373
63,112,851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72390</xdr:rowOff>
    </xdr:from>
    <xdr:to>
      <xdr:col>24</xdr:col>
      <xdr:colOff>62865</xdr:colOff>
      <xdr:row>41</xdr:row>
      <xdr:rowOff>0</xdr:rowOff>
    </xdr:to>
    <xdr:cxnSp macro="">
      <xdr:nvCxnSpPr>
        <xdr:cNvPr id="57" name="直線コネクタ 56"/>
        <xdr:cNvCxnSpPr/>
      </xdr:nvCxnSpPr>
      <xdr:spPr>
        <a:xfrm flipV="1">
          <a:off x="4634865" y="6073140"/>
          <a:ext cx="0" cy="956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3827</xdr:rowOff>
    </xdr:from>
    <xdr:ext cx="405111" cy="259045"/>
    <xdr:sp macro="" textlink="">
      <xdr:nvSpPr>
        <xdr:cNvPr id="58" name="【道路】&#10;有形固定資産減価償却率最小値テキスト"/>
        <xdr:cNvSpPr txBox="1"/>
      </xdr:nvSpPr>
      <xdr:spPr>
        <a:xfrm>
          <a:off x="46736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0</xdr:rowOff>
    </xdr:from>
    <xdr:to>
      <xdr:col>24</xdr:col>
      <xdr:colOff>152400</xdr:colOff>
      <xdr:row>41</xdr:row>
      <xdr:rowOff>0</xdr:rowOff>
    </xdr:to>
    <xdr:cxnSp macro="">
      <xdr:nvCxnSpPr>
        <xdr:cNvPr id="59" name="直線コネクタ 58"/>
        <xdr:cNvCxnSpPr/>
      </xdr:nvCxnSpPr>
      <xdr:spPr>
        <a:xfrm>
          <a:off x="4546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19067</xdr:rowOff>
    </xdr:from>
    <xdr:ext cx="405111" cy="259045"/>
    <xdr:sp macro="" textlink="">
      <xdr:nvSpPr>
        <xdr:cNvPr id="60" name="【道路】&#10;有形固定資産減価償却率最大値テキスト"/>
        <xdr:cNvSpPr txBox="1"/>
      </xdr:nvSpPr>
      <xdr:spPr>
        <a:xfrm>
          <a:off x="4673600"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72390</xdr:rowOff>
    </xdr:from>
    <xdr:to>
      <xdr:col>24</xdr:col>
      <xdr:colOff>152400</xdr:colOff>
      <xdr:row>35</xdr:row>
      <xdr:rowOff>72390</xdr:rowOff>
    </xdr:to>
    <xdr:cxnSp macro="">
      <xdr:nvCxnSpPr>
        <xdr:cNvPr id="61" name="直線コネクタ 60"/>
        <xdr:cNvCxnSpPr/>
      </xdr:nvCxnSpPr>
      <xdr:spPr>
        <a:xfrm>
          <a:off x="4546600" y="607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64787</xdr:rowOff>
    </xdr:from>
    <xdr:ext cx="405111" cy="259045"/>
    <xdr:sp macro="" textlink="">
      <xdr:nvSpPr>
        <xdr:cNvPr id="62" name="【道路】&#10;有形固定資産減価償却率平均値テキスト"/>
        <xdr:cNvSpPr txBox="1"/>
      </xdr:nvSpPr>
      <xdr:spPr>
        <a:xfrm>
          <a:off x="4673600" y="6408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xdr:cNvSpPr/>
      </xdr:nvSpPr>
      <xdr:spPr>
        <a:xfrm>
          <a:off x="4584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44450</xdr:rowOff>
    </xdr:from>
    <xdr:to>
      <xdr:col>20</xdr:col>
      <xdr:colOff>38100</xdr:colOff>
      <xdr:row>37</xdr:row>
      <xdr:rowOff>146050</xdr:rowOff>
    </xdr:to>
    <xdr:sp macro="" textlink="">
      <xdr:nvSpPr>
        <xdr:cNvPr id="64" name="フローチャート: 判断 63"/>
        <xdr:cNvSpPr/>
      </xdr:nvSpPr>
      <xdr:spPr>
        <a:xfrm>
          <a:off x="3746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158750</xdr:rowOff>
    </xdr:from>
    <xdr:to>
      <xdr:col>15</xdr:col>
      <xdr:colOff>101600</xdr:colOff>
      <xdr:row>37</xdr:row>
      <xdr:rowOff>88900</xdr:rowOff>
    </xdr:to>
    <xdr:sp macro="" textlink="">
      <xdr:nvSpPr>
        <xdr:cNvPr id="65" name="フローチャート: 判断 64"/>
        <xdr:cNvSpPr/>
      </xdr:nvSpPr>
      <xdr:spPr>
        <a:xfrm>
          <a:off x="2857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6" name="フローチャート: 判断 65"/>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135890</xdr:rowOff>
    </xdr:from>
    <xdr:to>
      <xdr:col>6</xdr:col>
      <xdr:colOff>38100</xdr:colOff>
      <xdr:row>37</xdr:row>
      <xdr:rowOff>66040</xdr:rowOff>
    </xdr:to>
    <xdr:sp macro="" textlink="">
      <xdr:nvSpPr>
        <xdr:cNvPr id="67" name="フローチャート: 判断 66"/>
        <xdr:cNvSpPr/>
      </xdr:nvSpPr>
      <xdr:spPr>
        <a:xfrm>
          <a:off x="1079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xdr:rowOff>
    </xdr:from>
    <xdr:to>
      <xdr:col>24</xdr:col>
      <xdr:colOff>114300</xdr:colOff>
      <xdr:row>36</xdr:row>
      <xdr:rowOff>109855</xdr:rowOff>
    </xdr:to>
    <xdr:sp macro="" textlink="">
      <xdr:nvSpPr>
        <xdr:cNvPr id="73" name="楕円 72"/>
        <xdr:cNvSpPr/>
      </xdr:nvSpPr>
      <xdr:spPr>
        <a:xfrm>
          <a:off x="4584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31132</xdr:rowOff>
    </xdr:from>
    <xdr:ext cx="405111" cy="259045"/>
    <xdr:sp macro="" textlink="">
      <xdr:nvSpPr>
        <xdr:cNvPr id="74" name="【道路】&#10;有形固定資産減価償却率該当値テキスト"/>
        <xdr:cNvSpPr txBox="1"/>
      </xdr:nvSpPr>
      <xdr:spPr>
        <a:xfrm>
          <a:off x="4673600"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13970</xdr:rowOff>
    </xdr:from>
    <xdr:to>
      <xdr:col>20</xdr:col>
      <xdr:colOff>38100</xdr:colOff>
      <xdr:row>33</xdr:row>
      <xdr:rowOff>115570</xdr:rowOff>
    </xdr:to>
    <xdr:sp macro="" textlink="">
      <xdr:nvSpPr>
        <xdr:cNvPr id="75" name="楕円 74"/>
        <xdr:cNvSpPr/>
      </xdr:nvSpPr>
      <xdr:spPr>
        <a:xfrm>
          <a:off x="3746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64770</xdr:rowOff>
    </xdr:from>
    <xdr:to>
      <xdr:col>24</xdr:col>
      <xdr:colOff>63500</xdr:colOff>
      <xdr:row>36</xdr:row>
      <xdr:rowOff>59055</xdr:rowOff>
    </xdr:to>
    <xdr:cxnSp macro="">
      <xdr:nvCxnSpPr>
        <xdr:cNvPr id="76" name="直線コネクタ 75"/>
        <xdr:cNvCxnSpPr/>
      </xdr:nvCxnSpPr>
      <xdr:spPr>
        <a:xfrm>
          <a:off x="3797300" y="5722620"/>
          <a:ext cx="838200" cy="5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145415</xdr:rowOff>
    </xdr:from>
    <xdr:to>
      <xdr:col>15</xdr:col>
      <xdr:colOff>101600</xdr:colOff>
      <xdr:row>33</xdr:row>
      <xdr:rowOff>75565</xdr:rowOff>
    </xdr:to>
    <xdr:sp macro="" textlink="">
      <xdr:nvSpPr>
        <xdr:cNvPr id="77" name="楕円 76"/>
        <xdr:cNvSpPr/>
      </xdr:nvSpPr>
      <xdr:spPr>
        <a:xfrm>
          <a:off x="2857500" y="563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24765</xdr:rowOff>
    </xdr:from>
    <xdr:to>
      <xdr:col>19</xdr:col>
      <xdr:colOff>177800</xdr:colOff>
      <xdr:row>33</xdr:row>
      <xdr:rowOff>64770</xdr:rowOff>
    </xdr:to>
    <xdr:cxnSp macro="">
      <xdr:nvCxnSpPr>
        <xdr:cNvPr id="78" name="直線コネクタ 77"/>
        <xdr:cNvCxnSpPr/>
      </xdr:nvCxnSpPr>
      <xdr:spPr>
        <a:xfrm>
          <a:off x="2908300" y="56826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113030</xdr:rowOff>
    </xdr:from>
    <xdr:to>
      <xdr:col>10</xdr:col>
      <xdr:colOff>165100</xdr:colOff>
      <xdr:row>33</xdr:row>
      <xdr:rowOff>43180</xdr:rowOff>
    </xdr:to>
    <xdr:sp macro="" textlink="">
      <xdr:nvSpPr>
        <xdr:cNvPr id="79" name="楕円 78"/>
        <xdr:cNvSpPr/>
      </xdr:nvSpPr>
      <xdr:spPr>
        <a:xfrm>
          <a:off x="1968500" y="55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32</xdr:row>
      <xdr:rowOff>163830</xdr:rowOff>
    </xdr:from>
    <xdr:to>
      <xdr:col>15</xdr:col>
      <xdr:colOff>50800</xdr:colOff>
      <xdr:row>33</xdr:row>
      <xdr:rowOff>24765</xdr:rowOff>
    </xdr:to>
    <xdr:cxnSp macro="">
      <xdr:nvCxnSpPr>
        <xdr:cNvPr id="80" name="直線コネクタ 79"/>
        <xdr:cNvCxnSpPr/>
      </xdr:nvCxnSpPr>
      <xdr:spPr>
        <a:xfrm>
          <a:off x="2019300" y="56502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78740</xdr:rowOff>
    </xdr:from>
    <xdr:to>
      <xdr:col>6</xdr:col>
      <xdr:colOff>38100</xdr:colOff>
      <xdr:row>33</xdr:row>
      <xdr:rowOff>8890</xdr:rowOff>
    </xdr:to>
    <xdr:sp macro="" textlink="">
      <xdr:nvSpPr>
        <xdr:cNvPr id="81" name="楕円 80"/>
        <xdr:cNvSpPr/>
      </xdr:nvSpPr>
      <xdr:spPr>
        <a:xfrm>
          <a:off x="1079500" y="55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129540</xdr:rowOff>
    </xdr:from>
    <xdr:to>
      <xdr:col>10</xdr:col>
      <xdr:colOff>114300</xdr:colOff>
      <xdr:row>32</xdr:row>
      <xdr:rowOff>163830</xdr:rowOff>
    </xdr:to>
    <xdr:cxnSp macro="">
      <xdr:nvCxnSpPr>
        <xdr:cNvPr id="82" name="直線コネクタ 81"/>
        <xdr:cNvCxnSpPr/>
      </xdr:nvCxnSpPr>
      <xdr:spPr>
        <a:xfrm>
          <a:off x="1130300" y="5615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137177</xdr:rowOff>
    </xdr:from>
    <xdr:ext cx="405111" cy="259045"/>
    <xdr:sp macro="" textlink="">
      <xdr:nvSpPr>
        <xdr:cNvPr id="83" name="n_1aveValue【道路】&#10;有形固定資産減価償却率"/>
        <xdr:cNvSpPr txBox="1"/>
      </xdr:nvSpPr>
      <xdr:spPr>
        <a:xfrm>
          <a:off x="3582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80027</xdr:rowOff>
    </xdr:from>
    <xdr:ext cx="405111" cy="259045"/>
    <xdr:sp macro="" textlink="">
      <xdr:nvSpPr>
        <xdr:cNvPr id="84" name="n_2aveValue【道路】&#10;有形固定資産減価償却率"/>
        <xdr:cNvSpPr txBox="1"/>
      </xdr:nvSpPr>
      <xdr:spPr>
        <a:xfrm>
          <a:off x="2705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5" name="n_3aveValue【道路】&#10;有形固定資産減価償却率"/>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57167</xdr:rowOff>
    </xdr:from>
    <xdr:ext cx="405111" cy="259045"/>
    <xdr:sp macro="" textlink="">
      <xdr:nvSpPr>
        <xdr:cNvPr id="86" name="n_4aveValue【道路】&#10;有形固定資産減価償却率"/>
        <xdr:cNvSpPr txBox="1"/>
      </xdr:nvSpPr>
      <xdr:spPr>
        <a:xfrm>
          <a:off x="927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132097</xdr:rowOff>
    </xdr:from>
    <xdr:ext cx="405111" cy="259045"/>
    <xdr:sp macro="" textlink="">
      <xdr:nvSpPr>
        <xdr:cNvPr id="87" name="n_1mainValue【道路】&#10;有形固定資産減価償却率"/>
        <xdr:cNvSpPr txBox="1"/>
      </xdr:nvSpPr>
      <xdr:spPr>
        <a:xfrm>
          <a:off x="35820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92092</xdr:rowOff>
    </xdr:from>
    <xdr:ext cx="405111" cy="259045"/>
    <xdr:sp macro="" textlink="">
      <xdr:nvSpPr>
        <xdr:cNvPr id="88" name="n_2mainValue【道路】&#10;有形固定資産減価償却率"/>
        <xdr:cNvSpPr txBox="1"/>
      </xdr:nvSpPr>
      <xdr:spPr>
        <a:xfrm>
          <a:off x="2705744" y="54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59707</xdr:rowOff>
    </xdr:from>
    <xdr:ext cx="405111" cy="259045"/>
    <xdr:sp macro="" textlink="">
      <xdr:nvSpPr>
        <xdr:cNvPr id="89" name="n_3mainValue【道路】&#10;有形固定資産減価償却率"/>
        <xdr:cNvSpPr txBox="1"/>
      </xdr:nvSpPr>
      <xdr:spPr>
        <a:xfrm>
          <a:off x="1816744" y="53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25417</xdr:rowOff>
    </xdr:from>
    <xdr:ext cx="405111" cy="259045"/>
    <xdr:sp macro="" textlink="">
      <xdr:nvSpPr>
        <xdr:cNvPr id="90" name="n_4mainValue【道路】&#10;有形固定資産減価償却率"/>
        <xdr:cNvSpPr txBox="1"/>
      </xdr:nvSpPr>
      <xdr:spPr>
        <a:xfrm>
          <a:off x="927744" y="534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4" name="直線コネクタ 113"/>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5"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6" name="直線コネクタ 115"/>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7"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8" name="直線コネクタ 117"/>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9"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20" name="フローチャート: 判断 119"/>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21" name="フローチャート: 判断 120"/>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2" name="フローチャート: 判断 121"/>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3" name="フローチャート: 判断 122"/>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4" name="フローチャート: 判断 123"/>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146044</xdr:rowOff>
    </xdr:from>
    <xdr:to>
      <xdr:col>55</xdr:col>
      <xdr:colOff>50800</xdr:colOff>
      <xdr:row>41</xdr:row>
      <xdr:rowOff>76194</xdr:rowOff>
    </xdr:to>
    <xdr:sp macro="" textlink="">
      <xdr:nvSpPr>
        <xdr:cNvPr id="130" name="楕円 129"/>
        <xdr:cNvSpPr/>
      </xdr:nvSpPr>
      <xdr:spPr>
        <a:xfrm>
          <a:off x="10426700" y="70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124471</xdr:rowOff>
    </xdr:from>
    <xdr:ext cx="469744" cy="259045"/>
    <xdr:sp macro="" textlink="">
      <xdr:nvSpPr>
        <xdr:cNvPr id="131" name="【道路】&#10;一人当たり延長該当値テキスト"/>
        <xdr:cNvSpPr txBox="1"/>
      </xdr:nvSpPr>
      <xdr:spPr>
        <a:xfrm>
          <a:off x="10515600" y="698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148310</xdr:rowOff>
    </xdr:from>
    <xdr:to>
      <xdr:col>50</xdr:col>
      <xdr:colOff>165100</xdr:colOff>
      <xdr:row>41</xdr:row>
      <xdr:rowOff>78460</xdr:rowOff>
    </xdr:to>
    <xdr:sp macro="" textlink="">
      <xdr:nvSpPr>
        <xdr:cNvPr id="132" name="楕円 131"/>
        <xdr:cNvSpPr/>
      </xdr:nvSpPr>
      <xdr:spPr>
        <a:xfrm>
          <a:off x="9588500" y="70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25394</xdr:rowOff>
    </xdr:from>
    <xdr:to>
      <xdr:col>55</xdr:col>
      <xdr:colOff>0</xdr:colOff>
      <xdr:row>41</xdr:row>
      <xdr:rowOff>27660</xdr:rowOff>
    </xdr:to>
    <xdr:cxnSp macro="">
      <xdr:nvCxnSpPr>
        <xdr:cNvPr id="133" name="直線コネクタ 132"/>
        <xdr:cNvCxnSpPr/>
      </xdr:nvCxnSpPr>
      <xdr:spPr>
        <a:xfrm flipV="1">
          <a:off x="9639300" y="7054844"/>
          <a:ext cx="8382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150673</xdr:rowOff>
    </xdr:from>
    <xdr:to>
      <xdr:col>46</xdr:col>
      <xdr:colOff>38100</xdr:colOff>
      <xdr:row>41</xdr:row>
      <xdr:rowOff>80823</xdr:rowOff>
    </xdr:to>
    <xdr:sp macro="" textlink="">
      <xdr:nvSpPr>
        <xdr:cNvPr id="134" name="楕円 133"/>
        <xdr:cNvSpPr/>
      </xdr:nvSpPr>
      <xdr:spPr>
        <a:xfrm>
          <a:off x="8699500" y="70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27660</xdr:rowOff>
    </xdr:from>
    <xdr:to>
      <xdr:col>50</xdr:col>
      <xdr:colOff>114300</xdr:colOff>
      <xdr:row>41</xdr:row>
      <xdr:rowOff>30023</xdr:rowOff>
    </xdr:to>
    <xdr:cxnSp macro="">
      <xdr:nvCxnSpPr>
        <xdr:cNvPr id="135" name="直線コネクタ 134"/>
        <xdr:cNvCxnSpPr/>
      </xdr:nvCxnSpPr>
      <xdr:spPr>
        <a:xfrm flipV="1">
          <a:off x="8750300" y="7057110"/>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152349</xdr:rowOff>
    </xdr:from>
    <xdr:to>
      <xdr:col>41</xdr:col>
      <xdr:colOff>101600</xdr:colOff>
      <xdr:row>41</xdr:row>
      <xdr:rowOff>82499</xdr:rowOff>
    </xdr:to>
    <xdr:sp macro="" textlink="">
      <xdr:nvSpPr>
        <xdr:cNvPr id="136" name="楕円 135"/>
        <xdr:cNvSpPr/>
      </xdr:nvSpPr>
      <xdr:spPr>
        <a:xfrm>
          <a:off x="7810500" y="70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30023</xdr:rowOff>
    </xdr:from>
    <xdr:to>
      <xdr:col>45</xdr:col>
      <xdr:colOff>177800</xdr:colOff>
      <xdr:row>41</xdr:row>
      <xdr:rowOff>31699</xdr:rowOff>
    </xdr:to>
    <xdr:cxnSp macro="">
      <xdr:nvCxnSpPr>
        <xdr:cNvPr id="137" name="直線コネクタ 136"/>
        <xdr:cNvCxnSpPr/>
      </xdr:nvCxnSpPr>
      <xdr:spPr>
        <a:xfrm flipV="1">
          <a:off x="7861300" y="705947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153874</xdr:rowOff>
    </xdr:from>
    <xdr:to>
      <xdr:col>36</xdr:col>
      <xdr:colOff>165100</xdr:colOff>
      <xdr:row>41</xdr:row>
      <xdr:rowOff>84024</xdr:rowOff>
    </xdr:to>
    <xdr:sp macro="" textlink="">
      <xdr:nvSpPr>
        <xdr:cNvPr id="138" name="楕円 137"/>
        <xdr:cNvSpPr/>
      </xdr:nvSpPr>
      <xdr:spPr>
        <a:xfrm>
          <a:off x="6921500" y="70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31699</xdr:rowOff>
    </xdr:from>
    <xdr:to>
      <xdr:col>41</xdr:col>
      <xdr:colOff>50800</xdr:colOff>
      <xdr:row>41</xdr:row>
      <xdr:rowOff>33224</xdr:rowOff>
    </xdr:to>
    <xdr:cxnSp macro="">
      <xdr:nvCxnSpPr>
        <xdr:cNvPr id="139" name="直線コネクタ 138"/>
        <xdr:cNvCxnSpPr/>
      </xdr:nvCxnSpPr>
      <xdr:spPr>
        <a:xfrm flipV="1">
          <a:off x="6972300" y="7061149"/>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40"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41"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2"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3"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69587</xdr:rowOff>
    </xdr:from>
    <xdr:ext cx="469744" cy="259045"/>
    <xdr:sp macro="" textlink="">
      <xdr:nvSpPr>
        <xdr:cNvPr id="144" name="n_1mainValue【道路】&#10;一人当たり延長"/>
        <xdr:cNvSpPr txBox="1"/>
      </xdr:nvSpPr>
      <xdr:spPr>
        <a:xfrm>
          <a:off x="9391727" y="709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71950</xdr:rowOff>
    </xdr:from>
    <xdr:ext cx="469744" cy="259045"/>
    <xdr:sp macro="" textlink="">
      <xdr:nvSpPr>
        <xdr:cNvPr id="145" name="n_2mainValue【道路】&#10;一人当たり延長"/>
        <xdr:cNvSpPr txBox="1"/>
      </xdr:nvSpPr>
      <xdr:spPr>
        <a:xfrm>
          <a:off x="8515427" y="71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73626</xdr:rowOff>
    </xdr:from>
    <xdr:ext cx="469744" cy="259045"/>
    <xdr:sp macro="" textlink="">
      <xdr:nvSpPr>
        <xdr:cNvPr id="146" name="n_3mainValue【道路】&#10;一人当たり延長"/>
        <xdr:cNvSpPr txBox="1"/>
      </xdr:nvSpPr>
      <xdr:spPr>
        <a:xfrm>
          <a:off x="7626427" y="710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75151</xdr:rowOff>
    </xdr:from>
    <xdr:ext cx="469744" cy="259045"/>
    <xdr:sp macro="" textlink="">
      <xdr:nvSpPr>
        <xdr:cNvPr id="147" name="n_4mainValue【道路】&#10;一人当たり延長"/>
        <xdr:cNvSpPr txBox="1"/>
      </xdr:nvSpPr>
      <xdr:spPr>
        <a:xfrm>
          <a:off x="6737427" y="7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2" name="直線コネクタ 171"/>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3"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4" name="直線コネクタ 17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5"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6" name="直線コネクタ 175"/>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7"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8" name="フローチャート: 判断 177"/>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9" name="フローチャート: 判断 178"/>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80" name="フローチャート: 判断 179"/>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81" name="フローチャート: 判断 180"/>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2" name="フローチャート: 判断 181"/>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88" name="楕円 187"/>
        <xdr:cNvSpPr/>
      </xdr:nvSpPr>
      <xdr:spPr>
        <a:xfrm>
          <a:off x="4584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130192</xdr:rowOff>
    </xdr:from>
    <xdr:ext cx="405111" cy="259045"/>
    <xdr:sp macro="" textlink="">
      <xdr:nvSpPr>
        <xdr:cNvPr id="189" name="【橋りょう・トンネル】&#10;有形固定資産減価償却率該当値テキスト"/>
        <xdr:cNvSpPr txBox="1"/>
      </xdr:nvSpPr>
      <xdr:spPr>
        <a:xfrm>
          <a:off x="4673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95885</xdr:rowOff>
    </xdr:from>
    <xdr:to>
      <xdr:col>20</xdr:col>
      <xdr:colOff>38100</xdr:colOff>
      <xdr:row>60</xdr:row>
      <xdr:rowOff>26035</xdr:rowOff>
    </xdr:to>
    <xdr:sp macro="" textlink="">
      <xdr:nvSpPr>
        <xdr:cNvPr id="190" name="楕円 189"/>
        <xdr:cNvSpPr/>
      </xdr:nvSpPr>
      <xdr:spPr>
        <a:xfrm>
          <a:off x="3746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146685</xdr:rowOff>
    </xdr:from>
    <xdr:to>
      <xdr:col>24</xdr:col>
      <xdr:colOff>63500</xdr:colOff>
      <xdr:row>59</xdr:row>
      <xdr:rowOff>158115</xdr:rowOff>
    </xdr:to>
    <xdr:cxnSp macro="">
      <xdr:nvCxnSpPr>
        <xdr:cNvPr id="191" name="直線コネクタ 190"/>
        <xdr:cNvCxnSpPr/>
      </xdr:nvCxnSpPr>
      <xdr:spPr>
        <a:xfrm>
          <a:off x="3797300" y="102622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65405</xdr:rowOff>
    </xdr:from>
    <xdr:to>
      <xdr:col>15</xdr:col>
      <xdr:colOff>101600</xdr:colOff>
      <xdr:row>59</xdr:row>
      <xdr:rowOff>167005</xdr:rowOff>
    </xdr:to>
    <xdr:sp macro="" textlink="">
      <xdr:nvSpPr>
        <xdr:cNvPr id="192" name="楕円 191"/>
        <xdr:cNvSpPr/>
      </xdr:nvSpPr>
      <xdr:spPr>
        <a:xfrm>
          <a:off x="2857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146685</xdr:rowOff>
    </xdr:to>
    <xdr:cxnSp macro="">
      <xdr:nvCxnSpPr>
        <xdr:cNvPr id="193" name="直線コネクタ 192"/>
        <xdr:cNvCxnSpPr/>
      </xdr:nvCxnSpPr>
      <xdr:spPr>
        <a:xfrm>
          <a:off x="2908300" y="102317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94" name="楕円 193"/>
        <xdr:cNvSpPr/>
      </xdr:nvSpPr>
      <xdr:spPr>
        <a:xfrm>
          <a:off x="1968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93345</xdr:rowOff>
    </xdr:from>
    <xdr:to>
      <xdr:col>15</xdr:col>
      <xdr:colOff>50800</xdr:colOff>
      <xdr:row>59</xdr:row>
      <xdr:rowOff>116205</xdr:rowOff>
    </xdr:to>
    <xdr:cxnSp macro="">
      <xdr:nvCxnSpPr>
        <xdr:cNvPr id="195" name="直線コネクタ 194"/>
        <xdr:cNvCxnSpPr/>
      </xdr:nvCxnSpPr>
      <xdr:spPr>
        <a:xfrm>
          <a:off x="2019300" y="102088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46355</xdr:rowOff>
    </xdr:from>
    <xdr:to>
      <xdr:col>6</xdr:col>
      <xdr:colOff>38100</xdr:colOff>
      <xdr:row>59</xdr:row>
      <xdr:rowOff>147955</xdr:rowOff>
    </xdr:to>
    <xdr:sp macro="" textlink="">
      <xdr:nvSpPr>
        <xdr:cNvPr id="196" name="楕円 195"/>
        <xdr:cNvSpPr/>
      </xdr:nvSpPr>
      <xdr:spPr>
        <a:xfrm>
          <a:off x="1079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93345</xdr:rowOff>
    </xdr:from>
    <xdr:to>
      <xdr:col>10</xdr:col>
      <xdr:colOff>114300</xdr:colOff>
      <xdr:row>59</xdr:row>
      <xdr:rowOff>97155</xdr:rowOff>
    </xdr:to>
    <xdr:cxnSp macro="">
      <xdr:nvCxnSpPr>
        <xdr:cNvPr id="197" name="直線コネクタ 196"/>
        <xdr:cNvCxnSpPr/>
      </xdr:nvCxnSpPr>
      <xdr:spPr>
        <a:xfrm flipV="1">
          <a:off x="1130300" y="102088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8"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9"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200"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201"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42562</xdr:rowOff>
    </xdr:from>
    <xdr:ext cx="405111" cy="259045"/>
    <xdr:sp macro="" textlink="">
      <xdr:nvSpPr>
        <xdr:cNvPr id="202" name="n_1mainValue【橋りょう・トンネ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203" name="n_2main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135272</xdr:rowOff>
    </xdr:from>
    <xdr:ext cx="405111" cy="259045"/>
    <xdr:sp macro="" textlink="">
      <xdr:nvSpPr>
        <xdr:cNvPr id="204" name="n_3mainValue【橋りょう・トンネル】&#10;有形固定資産減価償却率"/>
        <xdr:cNvSpPr txBox="1"/>
      </xdr:nvSpPr>
      <xdr:spPr>
        <a:xfrm>
          <a:off x="1816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205" name="n_4mainValue【橋りょう・トンネル】&#10;有形固定資産減価償却率"/>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7" name="直線コネクタ 226"/>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8"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9" name="直線コネクタ 228"/>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30"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31" name="直線コネクタ 230"/>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2"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3" name="フローチャート: 判断 232"/>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4" name="フローチャート: 判断 233"/>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5" name="フローチャート: 判断 234"/>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6" name="フローチャート: 判断 235"/>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7" name="フローチャート: 判断 236"/>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125325</xdr:rowOff>
    </xdr:from>
    <xdr:to>
      <xdr:col>55</xdr:col>
      <xdr:colOff>50800</xdr:colOff>
      <xdr:row>61</xdr:row>
      <xdr:rowOff>55475</xdr:rowOff>
    </xdr:to>
    <xdr:sp macro="" textlink="">
      <xdr:nvSpPr>
        <xdr:cNvPr id="243" name="楕円 242"/>
        <xdr:cNvSpPr/>
      </xdr:nvSpPr>
      <xdr:spPr>
        <a:xfrm>
          <a:off x="10426700" y="104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148202</xdr:rowOff>
    </xdr:from>
    <xdr:ext cx="599010" cy="259045"/>
    <xdr:sp macro="" textlink="">
      <xdr:nvSpPr>
        <xdr:cNvPr id="244" name="【橋りょう・トンネル】&#10;一人当たり有形固定資産（償却資産）額該当値テキスト"/>
        <xdr:cNvSpPr txBox="1"/>
      </xdr:nvSpPr>
      <xdr:spPr>
        <a:xfrm>
          <a:off x="10515600" y="1026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139718</xdr:rowOff>
    </xdr:from>
    <xdr:to>
      <xdr:col>50</xdr:col>
      <xdr:colOff>165100</xdr:colOff>
      <xdr:row>61</xdr:row>
      <xdr:rowOff>69868</xdr:rowOff>
    </xdr:to>
    <xdr:sp macro="" textlink="">
      <xdr:nvSpPr>
        <xdr:cNvPr id="245" name="楕円 244"/>
        <xdr:cNvSpPr/>
      </xdr:nvSpPr>
      <xdr:spPr>
        <a:xfrm>
          <a:off x="9588500" y="1042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4675</xdr:rowOff>
    </xdr:from>
    <xdr:to>
      <xdr:col>55</xdr:col>
      <xdr:colOff>0</xdr:colOff>
      <xdr:row>61</xdr:row>
      <xdr:rowOff>19068</xdr:rowOff>
    </xdr:to>
    <xdr:cxnSp macro="">
      <xdr:nvCxnSpPr>
        <xdr:cNvPr id="246" name="直線コネクタ 245"/>
        <xdr:cNvCxnSpPr/>
      </xdr:nvCxnSpPr>
      <xdr:spPr>
        <a:xfrm flipV="1">
          <a:off x="9639300" y="10463125"/>
          <a:ext cx="838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146155</xdr:rowOff>
    </xdr:from>
    <xdr:to>
      <xdr:col>46</xdr:col>
      <xdr:colOff>38100</xdr:colOff>
      <xdr:row>61</xdr:row>
      <xdr:rowOff>76305</xdr:rowOff>
    </xdr:to>
    <xdr:sp macro="" textlink="">
      <xdr:nvSpPr>
        <xdr:cNvPr id="247" name="楕円 246"/>
        <xdr:cNvSpPr/>
      </xdr:nvSpPr>
      <xdr:spPr>
        <a:xfrm>
          <a:off x="8699500" y="104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19068</xdr:rowOff>
    </xdr:from>
    <xdr:to>
      <xdr:col>50</xdr:col>
      <xdr:colOff>114300</xdr:colOff>
      <xdr:row>61</xdr:row>
      <xdr:rowOff>25505</xdr:rowOff>
    </xdr:to>
    <xdr:cxnSp macro="">
      <xdr:nvCxnSpPr>
        <xdr:cNvPr id="248" name="直線コネクタ 247"/>
        <xdr:cNvCxnSpPr/>
      </xdr:nvCxnSpPr>
      <xdr:spPr>
        <a:xfrm flipV="1">
          <a:off x="8750300" y="10477518"/>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154158</xdr:rowOff>
    </xdr:from>
    <xdr:to>
      <xdr:col>41</xdr:col>
      <xdr:colOff>101600</xdr:colOff>
      <xdr:row>61</xdr:row>
      <xdr:rowOff>84308</xdr:rowOff>
    </xdr:to>
    <xdr:sp macro="" textlink="">
      <xdr:nvSpPr>
        <xdr:cNvPr id="249" name="楕円 248"/>
        <xdr:cNvSpPr/>
      </xdr:nvSpPr>
      <xdr:spPr>
        <a:xfrm>
          <a:off x="7810500" y="104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25505</xdr:rowOff>
    </xdr:from>
    <xdr:to>
      <xdr:col>45</xdr:col>
      <xdr:colOff>177800</xdr:colOff>
      <xdr:row>61</xdr:row>
      <xdr:rowOff>33508</xdr:rowOff>
    </xdr:to>
    <xdr:cxnSp macro="">
      <xdr:nvCxnSpPr>
        <xdr:cNvPr id="250" name="直線コネクタ 249"/>
        <xdr:cNvCxnSpPr/>
      </xdr:nvCxnSpPr>
      <xdr:spPr>
        <a:xfrm flipV="1">
          <a:off x="7861300" y="10483955"/>
          <a:ext cx="889000" cy="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1972</xdr:rowOff>
    </xdr:from>
    <xdr:to>
      <xdr:col>36</xdr:col>
      <xdr:colOff>165100</xdr:colOff>
      <xdr:row>61</xdr:row>
      <xdr:rowOff>103572</xdr:rowOff>
    </xdr:to>
    <xdr:sp macro="" textlink="">
      <xdr:nvSpPr>
        <xdr:cNvPr id="251" name="楕円 250"/>
        <xdr:cNvSpPr/>
      </xdr:nvSpPr>
      <xdr:spPr>
        <a:xfrm>
          <a:off x="6921500" y="1046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33508</xdr:rowOff>
    </xdr:from>
    <xdr:to>
      <xdr:col>41</xdr:col>
      <xdr:colOff>50800</xdr:colOff>
      <xdr:row>61</xdr:row>
      <xdr:rowOff>52772</xdr:rowOff>
    </xdr:to>
    <xdr:cxnSp macro="">
      <xdr:nvCxnSpPr>
        <xdr:cNvPr id="252" name="直線コネクタ 251"/>
        <xdr:cNvCxnSpPr/>
      </xdr:nvCxnSpPr>
      <xdr:spPr>
        <a:xfrm flipV="1">
          <a:off x="6972300" y="10491958"/>
          <a:ext cx="8890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3"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4"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5"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136355</xdr:rowOff>
    </xdr:from>
    <xdr:ext cx="599010" cy="259045"/>
    <xdr:sp macro="" textlink="">
      <xdr:nvSpPr>
        <xdr:cNvPr id="256" name="n_4aveValue【橋りょう・トンネル】&#10;一人当たり有形固定資産（償却資産）額"/>
        <xdr:cNvSpPr txBox="1"/>
      </xdr:nvSpPr>
      <xdr:spPr>
        <a:xfrm>
          <a:off x="6672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86395</xdr:rowOff>
    </xdr:from>
    <xdr:ext cx="599010" cy="259045"/>
    <xdr:sp macro="" textlink="">
      <xdr:nvSpPr>
        <xdr:cNvPr id="257" name="n_1mainValue【橋りょう・トンネル】&#10;一人当たり有形固定資産（償却資産）額"/>
        <xdr:cNvSpPr txBox="1"/>
      </xdr:nvSpPr>
      <xdr:spPr>
        <a:xfrm>
          <a:off x="9327095" y="102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92832</xdr:rowOff>
    </xdr:from>
    <xdr:ext cx="599010" cy="259045"/>
    <xdr:sp macro="" textlink="">
      <xdr:nvSpPr>
        <xdr:cNvPr id="258" name="n_2mainValue【橋りょう・トンネル】&#10;一人当たり有形固定資産（償却資産）額"/>
        <xdr:cNvSpPr txBox="1"/>
      </xdr:nvSpPr>
      <xdr:spPr>
        <a:xfrm>
          <a:off x="8450795" y="1020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100835</xdr:rowOff>
    </xdr:from>
    <xdr:ext cx="599010" cy="259045"/>
    <xdr:sp macro="" textlink="">
      <xdr:nvSpPr>
        <xdr:cNvPr id="259" name="n_3mainValue【橋りょう・トンネル】&#10;一人当たり有形固定資産（償却資産）額"/>
        <xdr:cNvSpPr txBox="1"/>
      </xdr:nvSpPr>
      <xdr:spPr>
        <a:xfrm>
          <a:off x="7561795" y="1021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120099</xdr:rowOff>
    </xdr:from>
    <xdr:ext cx="599010" cy="259045"/>
    <xdr:sp macro="" textlink="">
      <xdr:nvSpPr>
        <xdr:cNvPr id="260" name="n_4mainValue【橋りょう・トンネル】&#10;一人当たり有形固定資産（償却資産）額"/>
        <xdr:cNvSpPr txBox="1"/>
      </xdr:nvSpPr>
      <xdr:spPr>
        <a:xfrm>
          <a:off x="6672795" y="1023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6" name="直線コネクタ 285"/>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7"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8" name="直線コネクタ 287"/>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9"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90" name="直線コネクタ 289"/>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91"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2" name="フローチャート: 判断 291"/>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3" name="フローチャート: 判断 292"/>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4" name="フローチャート: 判断 293"/>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5" name="フローチャート: 判断 294"/>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6" name="フローチャート: 判断 295"/>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83638</xdr:rowOff>
    </xdr:from>
    <xdr:to>
      <xdr:col>24</xdr:col>
      <xdr:colOff>114300</xdr:colOff>
      <xdr:row>85</xdr:row>
      <xdr:rowOff>13788</xdr:rowOff>
    </xdr:to>
    <xdr:sp macro="" textlink="">
      <xdr:nvSpPr>
        <xdr:cNvPr id="302" name="楕円 301"/>
        <xdr:cNvSpPr/>
      </xdr:nvSpPr>
      <xdr:spPr>
        <a:xfrm>
          <a:off x="45847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62065</xdr:rowOff>
    </xdr:from>
    <xdr:ext cx="405111" cy="259045"/>
    <xdr:sp macro="" textlink="">
      <xdr:nvSpPr>
        <xdr:cNvPr id="303" name="【公営住宅】&#10;有形固定資産減価償却率該当値テキスト"/>
        <xdr:cNvSpPr txBox="1"/>
      </xdr:nvSpPr>
      <xdr:spPr>
        <a:xfrm>
          <a:off x="4673600"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68943</xdr:rowOff>
    </xdr:from>
    <xdr:to>
      <xdr:col>20</xdr:col>
      <xdr:colOff>38100</xdr:colOff>
      <xdr:row>84</xdr:row>
      <xdr:rowOff>170543</xdr:rowOff>
    </xdr:to>
    <xdr:sp macro="" textlink="">
      <xdr:nvSpPr>
        <xdr:cNvPr id="304" name="楕円 303"/>
        <xdr:cNvSpPr/>
      </xdr:nvSpPr>
      <xdr:spPr>
        <a:xfrm>
          <a:off x="3746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119743</xdr:rowOff>
    </xdr:from>
    <xdr:to>
      <xdr:col>24</xdr:col>
      <xdr:colOff>63500</xdr:colOff>
      <xdr:row>84</xdr:row>
      <xdr:rowOff>134438</xdr:rowOff>
    </xdr:to>
    <xdr:cxnSp macro="">
      <xdr:nvCxnSpPr>
        <xdr:cNvPr id="305" name="直線コネクタ 304"/>
        <xdr:cNvCxnSpPr/>
      </xdr:nvCxnSpPr>
      <xdr:spPr>
        <a:xfrm>
          <a:off x="3797300" y="1452154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42818</xdr:rowOff>
    </xdr:from>
    <xdr:to>
      <xdr:col>15</xdr:col>
      <xdr:colOff>101600</xdr:colOff>
      <xdr:row>84</xdr:row>
      <xdr:rowOff>144418</xdr:rowOff>
    </xdr:to>
    <xdr:sp macro="" textlink="">
      <xdr:nvSpPr>
        <xdr:cNvPr id="306" name="楕円 305"/>
        <xdr:cNvSpPr/>
      </xdr:nvSpPr>
      <xdr:spPr>
        <a:xfrm>
          <a:off x="2857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93618</xdr:rowOff>
    </xdr:from>
    <xdr:to>
      <xdr:col>19</xdr:col>
      <xdr:colOff>177800</xdr:colOff>
      <xdr:row>84</xdr:row>
      <xdr:rowOff>119743</xdr:rowOff>
    </xdr:to>
    <xdr:cxnSp macro="">
      <xdr:nvCxnSpPr>
        <xdr:cNvPr id="307" name="直線コネクタ 306"/>
        <xdr:cNvCxnSpPr/>
      </xdr:nvCxnSpPr>
      <xdr:spPr>
        <a:xfrm>
          <a:off x="2908300" y="144954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16692</xdr:rowOff>
    </xdr:from>
    <xdr:to>
      <xdr:col>10</xdr:col>
      <xdr:colOff>165100</xdr:colOff>
      <xdr:row>84</xdr:row>
      <xdr:rowOff>118292</xdr:rowOff>
    </xdr:to>
    <xdr:sp macro="" textlink="">
      <xdr:nvSpPr>
        <xdr:cNvPr id="308" name="楕円 307"/>
        <xdr:cNvSpPr/>
      </xdr:nvSpPr>
      <xdr:spPr>
        <a:xfrm>
          <a:off x="1968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67492</xdr:rowOff>
    </xdr:from>
    <xdr:to>
      <xdr:col>15</xdr:col>
      <xdr:colOff>50800</xdr:colOff>
      <xdr:row>84</xdr:row>
      <xdr:rowOff>93618</xdr:rowOff>
    </xdr:to>
    <xdr:cxnSp macro="">
      <xdr:nvCxnSpPr>
        <xdr:cNvPr id="309" name="直線コネクタ 308"/>
        <xdr:cNvCxnSpPr/>
      </xdr:nvCxnSpPr>
      <xdr:spPr>
        <a:xfrm>
          <a:off x="2019300" y="144692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165281</xdr:rowOff>
    </xdr:from>
    <xdr:to>
      <xdr:col>6</xdr:col>
      <xdr:colOff>38100</xdr:colOff>
      <xdr:row>84</xdr:row>
      <xdr:rowOff>95431</xdr:rowOff>
    </xdr:to>
    <xdr:sp macro="" textlink="">
      <xdr:nvSpPr>
        <xdr:cNvPr id="310" name="楕円 309"/>
        <xdr:cNvSpPr/>
      </xdr:nvSpPr>
      <xdr:spPr>
        <a:xfrm>
          <a:off x="1079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44631</xdr:rowOff>
    </xdr:from>
    <xdr:to>
      <xdr:col>10</xdr:col>
      <xdr:colOff>114300</xdr:colOff>
      <xdr:row>84</xdr:row>
      <xdr:rowOff>67492</xdr:rowOff>
    </xdr:to>
    <xdr:cxnSp macro="">
      <xdr:nvCxnSpPr>
        <xdr:cNvPr id="311" name="直線コネクタ 310"/>
        <xdr:cNvCxnSpPr/>
      </xdr:nvCxnSpPr>
      <xdr:spPr>
        <a:xfrm>
          <a:off x="1130300" y="144464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2"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3"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4"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5"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161670</xdr:rowOff>
    </xdr:from>
    <xdr:ext cx="405111" cy="259045"/>
    <xdr:sp macro="" textlink="">
      <xdr:nvSpPr>
        <xdr:cNvPr id="316" name="n_1mainValue【公営住宅】&#10;有形固定資産減価償却率"/>
        <xdr:cNvSpPr txBox="1"/>
      </xdr:nvSpPr>
      <xdr:spPr>
        <a:xfrm>
          <a:off x="35820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135545</xdr:rowOff>
    </xdr:from>
    <xdr:ext cx="405111" cy="259045"/>
    <xdr:sp macro="" textlink="">
      <xdr:nvSpPr>
        <xdr:cNvPr id="317" name="n_2mainValue【公営住宅】&#10;有形固定資産減価償却率"/>
        <xdr:cNvSpPr txBox="1"/>
      </xdr:nvSpPr>
      <xdr:spPr>
        <a:xfrm>
          <a:off x="2705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109419</xdr:rowOff>
    </xdr:from>
    <xdr:ext cx="405111" cy="259045"/>
    <xdr:sp macro="" textlink="">
      <xdr:nvSpPr>
        <xdr:cNvPr id="318" name="n_3mainValue【公営住宅】&#10;有形固定資産減価償却率"/>
        <xdr:cNvSpPr txBox="1"/>
      </xdr:nvSpPr>
      <xdr:spPr>
        <a:xfrm>
          <a:off x="1816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86558</xdr:rowOff>
    </xdr:from>
    <xdr:ext cx="405111" cy="259045"/>
    <xdr:sp macro="" textlink="">
      <xdr:nvSpPr>
        <xdr:cNvPr id="319" name="n_4mainValue【公営住宅】&#10;有形固定資産減価償却率"/>
        <xdr:cNvSpPr txBox="1"/>
      </xdr:nvSpPr>
      <xdr:spPr>
        <a:xfrm>
          <a:off x="927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3" name="直線コネクタ 342"/>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6"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7" name="直線コネクタ 346"/>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50" name="フローチャート: 判断 349"/>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51" name="フローチャート: 判断 350"/>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2" name="フローチャート: 判断 351"/>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3" name="フローチャート: 判断 352"/>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84837</xdr:rowOff>
    </xdr:from>
    <xdr:to>
      <xdr:col>55</xdr:col>
      <xdr:colOff>50800</xdr:colOff>
      <xdr:row>80</xdr:row>
      <xdr:rowOff>14987</xdr:rowOff>
    </xdr:to>
    <xdr:sp macro="" textlink="">
      <xdr:nvSpPr>
        <xdr:cNvPr id="359" name="楕円 358"/>
        <xdr:cNvSpPr/>
      </xdr:nvSpPr>
      <xdr:spPr>
        <a:xfrm>
          <a:off x="10426700" y="136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107714</xdr:rowOff>
    </xdr:from>
    <xdr:ext cx="469744" cy="259045"/>
    <xdr:sp macro="" textlink="">
      <xdr:nvSpPr>
        <xdr:cNvPr id="360" name="【公営住宅】&#10;一人当たり面積該当値テキスト"/>
        <xdr:cNvSpPr txBox="1"/>
      </xdr:nvSpPr>
      <xdr:spPr>
        <a:xfrm>
          <a:off x="10515600" y="1348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107696</xdr:rowOff>
    </xdr:from>
    <xdr:to>
      <xdr:col>50</xdr:col>
      <xdr:colOff>165100</xdr:colOff>
      <xdr:row>80</xdr:row>
      <xdr:rowOff>37846</xdr:rowOff>
    </xdr:to>
    <xdr:sp macro="" textlink="">
      <xdr:nvSpPr>
        <xdr:cNvPr id="361" name="楕円 360"/>
        <xdr:cNvSpPr/>
      </xdr:nvSpPr>
      <xdr:spPr>
        <a:xfrm>
          <a:off x="9588500" y="1365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135637</xdr:rowOff>
    </xdr:from>
    <xdr:to>
      <xdr:col>55</xdr:col>
      <xdr:colOff>0</xdr:colOff>
      <xdr:row>79</xdr:row>
      <xdr:rowOff>158496</xdr:rowOff>
    </xdr:to>
    <xdr:cxnSp macro="">
      <xdr:nvCxnSpPr>
        <xdr:cNvPr id="362" name="直線コネクタ 361"/>
        <xdr:cNvCxnSpPr/>
      </xdr:nvCxnSpPr>
      <xdr:spPr>
        <a:xfrm flipV="1">
          <a:off x="9639300" y="1368018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115315</xdr:rowOff>
    </xdr:from>
    <xdr:to>
      <xdr:col>46</xdr:col>
      <xdr:colOff>38100</xdr:colOff>
      <xdr:row>80</xdr:row>
      <xdr:rowOff>45465</xdr:rowOff>
    </xdr:to>
    <xdr:sp macro="" textlink="">
      <xdr:nvSpPr>
        <xdr:cNvPr id="363" name="楕円 362"/>
        <xdr:cNvSpPr/>
      </xdr:nvSpPr>
      <xdr:spPr>
        <a:xfrm>
          <a:off x="8699500" y="136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158496</xdr:rowOff>
    </xdr:from>
    <xdr:to>
      <xdr:col>50</xdr:col>
      <xdr:colOff>114300</xdr:colOff>
      <xdr:row>79</xdr:row>
      <xdr:rowOff>166115</xdr:rowOff>
    </xdr:to>
    <xdr:cxnSp macro="">
      <xdr:nvCxnSpPr>
        <xdr:cNvPr id="364" name="直線コネクタ 363"/>
        <xdr:cNvCxnSpPr/>
      </xdr:nvCxnSpPr>
      <xdr:spPr>
        <a:xfrm flipV="1">
          <a:off x="8750300" y="1370304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125985</xdr:rowOff>
    </xdr:from>
    <xdr:to>
      <xdr:col>41</xdr:col>
      <xdr:colOff>101600</xdr:colOff>
      <xdr:row>80</xdr:row>
      <xdr:rowOff>56135</xdr:rowOff>
    </xdr:to>
    <xdr:sp macro="" textlink="">
      <xdr:nvSpPr>
        <xdr:cNvPr id="365" name="楕円 364"/>
        <xdr:cNvSpPr/>
      </xdr:nvSpPr>
      <xdr:spPr>
        <a:xfrm>
          <a:off x="7810500" y="136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166115</xdr:rowOff>
    </xdr:from>
    <xdr:to>
      <xdr:col>45</xdr:col>
      <xdr:colOff>177800</xdr:colOff>
      <xdr:row>80</xdr:row>
      <xdr:rowOff>5335</xdr:rowOff>
    </xdr:to>
    <xdr:cxnSp macro="">
      <xdr:nvCxnSpPr>
        <xdr:cNvPr id="366" name="直線コネクタ 365"/>
        <xdr:cNvCxnSpPr/>
      </xdr:nvCxnSpPr>
      <xdr:spPr>
        <a:xfrm flipV="1">
          <a:off x="7861300" y="13710665"/>
          <a:ext cx="889000" cy="1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135889</xdr:rowOff>
    </xdr:from>
    <xdr:to>
      <xdr:col>36</xdr:col>
      <xdr:colOff>165100</xdr:colOff>
      <xdr:row>80</xdr:row>
      <xdr:rowOff>66039</xdr:rowOff>
    </xdr:to>
    <xdr:sp macro="" textlink="">
      <xdr:nvSpPr>
        <xdr:cNvPr id="367" name="楕円 366"/>
        <xdr:cNvSpPr/>
      </xdr:nvSpPr>
      <xdr:spPr>
        <a:xfrm>
          <a:off x="6921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5335</xdr:rowOff>
    </xdr:from>
    <xdr:to>
      <xdr:col>41</xdr:col>
      <xdr:colOff>50800</xdr:colOff>
      <xdr:row>80</xdr:row>
      <xdr:rowOff>15239</xdr:rowOff>
    </xdr:to>
    <xdr:cxnSp macro="">
      <xdr:nvCxnSpPr>
        <xdr:cNvPr id="368" name="直線コネクタ 367"/>
        <xdr:cNvCxnSpPr/>
      </xdr:nvCxnSpPr>
      <xdr:spPr>
        <a:xfrm flipV="1">
          <a:off x="6972300" y="13721335"/>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9"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70"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71"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72" name="n_4aveValue【公営住宅】&#10;一人当たり面積"/>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54373</xdr:rowOff>
    </xdr:from>
    <xdr:ext cx="469744" cy="259045"/>
    <xdr:sp macro="" textlink="">
      <xdr:nvSpPr>
        <xdr:cNvPr id="373" name="n_1mainValue【公営住宅】&#10;一人当たり面積"/>
        <xdr:cNvSpPr txBox="1"/>
      </xdr:nvSpPr>
      <xdr:spPr>
        <a:xfrm>
          <a:off x="9391727" y="134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61992</xdr:rowOff>
    </xdr:from>
    <xdr:ext cx="469744" cy="259045"/>
    <xdr:sp macro="" textlink="">
      <xdr:nvSpPr>
        <xdr:cNvPr id="374" name="n_2mainValue【公営住宅】&#10;一人当たり面積"/>
        <xdr:cNvSpPr txBox="1"/>
      </xdr:nvSpPr>
      <xdr:spPr>
        <a:xfrm>
          <a:off x="8515427" y="1343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72662</xdr:rowOff>
    </xdr:from>
    <xdr:ext cx="469744" cy="259045"/>
    <xdr:sp macro="" textlink="">
      <xdr:nvSpPr>
        <xdr:cNvPr id="375" name="n_3mainValue【公営住宅】&#10;一人当たり面積"/>
        <xdr:cNvSpPr txBox="1"/>
      </xdr:nvSpPr>
      <xdr:spPr>
        <a:xfrm>
          <a:off x="7626427" y="1344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82566</xdr:rowOff>
    </xdr:from>
    <xdr:ext cx="469744" cy="259045"/>
    <xdr:sp macro="" textlink="">
      <xdr:nvSpPr>
        <xdr:cNvPr id="376" name="n_4mainValue【公営住宅】&#10;一人当たり面積"/>
        <xdr:cNvSpPr txBox="1"/>
      </xdr:nvSpPr>
      <xdr:spPr>
        <a:xfrm>
          <a:off x="67374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401" name="直線コネクタ 400"/>
        <xdr:cNvCxnSpPr/>
      </xdr:nvCxnSpPr>
      <xdr:spPr>
        <a:xfrm flipV="1">
          <a:off x="4634865" y="17310736"/>
          <a:ext cx="0" cy="124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402" name="【港湾・漁港】&#10;有形固定資産減価償却率最小値テキスト"/>
        <xdr:cNvSpPr txBox="1"/>
      </xdr:nvSpPr>
      <xdr:spPr>
        <a:xfrm>
          <a:off x="4673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403" name="直線コネクタ 402"/>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404" name="【港湾・漁港】&#10;有形固定資産減価償却率最大値テキスト"/>
        <xdr:cNvSpPr txBox="1"/>
      </xdr:nvSpPr>
      <xdr:spPr>
        <a:xfrm>
          <a:off x="46736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405" name="直線コネクタ 404"/>
        <xdr:cNvCxnSpPr/>
      </xdr:nvCxnSpPr>
      <xdr:spPr>
        <a:xfrm>
          <a:off x="4546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139716</xdr:rowOff>
    </xdr:from>
    <xdr:ext cx="405111" cy="259045"/>
    <xdr:sp macro="" textlink="">
      <xdr:nvSpPr>
        <xdr:cNvPr id="406" name="【港湾・漁港】&#10;有形固定資産減価償却率平均値テキスト"/>
        <xdr:cNvSpPr txBox="1"/>
      </xdr:nvSpPr>
      <xdr:spPr>
        <a:xfrm>
          <a:off x="4673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407" name="フローチャート: 判断 406"/>
        <xdr:cNvSpPr/>
      </xdr:nvSpPr>
      <xdr:spPr>
        <a:xfrm>
          <a:off x="4584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408" name="フローチャート: 判断 407"/>
        <xdr:cNvSpPr/>
      </xdr:nvSpPr>
      <xdr:spPr>
        <a:xfrm>
          <a:off x="3746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409" name="フローチャート: 判断 408"/>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410" name="フローチャート: 判断 409"/>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11" name="フローチャート: 判断 410"/>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17" name="楕円 416"/>
        <xdr:cNvSpPr/>
      </xdr:nvSpPr>
      <xdr:spPr>
        <a:xfrm>
          <a:off x="4584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129557</xdr:rowOff>
    </xdr:from>
    <xdr:ext cx="405111" cy="259045"/>
    <xdr:sp macro="" textlink="">
      <xdr:nvSpPr>
        <xdr:cNvPr id="418" name="【港湾・漁港】&#10;有形固定資産減価償却率該当値テキスト"/>
        <xdr:cNvSpPr txBox="1"/>
      </xdr:nvSpPr>
      <xdr:spPr>
        <a:xfrm>
          <a:off x="4673600"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52070</xdr:rowOff>
    </xdr:from>
    <xdr:to>
      <xdr:col>20</xdr:col>
      <xdr:colOff>38100</xdr:colOff>
      <xdr:row>104</xdr:row>
      <xdr:rowOff>153670</xdr:rowOff>
    </xdr:to>
    <xdr:sp macro="" textlink="">
      <xdr:nvSpPr>
        <xdr:cNvPr id="419" name="楕円 418"/>
        <xdr:cNvSpPr/>
      </xdr:nvSpPr>
      <xdr:spPr>
        <a:xfrm>
          <a:off x="3746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30480</xdr:rowOff>
    </xdr:from>
    <xdr:to>
      <xdr:col>24</xdr:col>
      <xdr:colOff>63500</xdr:colOff>
      <xdr:row>104</xdr:row>
      <xdr:rowOff>102870</xdr:rowOff>
    </xdr:to>
    <xdr:cxnSp macro="">
      <xdr:nvCxnSpPr>
        <xdr:cNvPr id="420" name="直線コネクタ 419"/>
        <xdr:cNvCxnSpPr/>
      </xdr:nvCxnSpPr>
      <xdr:spPr>
        <a:xfrm flipV="1">
          <a:off x="3797300" y="178612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69214</xdr:rowOff>
    </xdr:from>
    <xdr:to>
      <xdr:col>15</xdr:col>
      <xdr:colOff>101600</xdr:colOff>
      <xdr:row>104</xdr:row>
      <xdr:rowOff>170814</xdr:rowOff>
    </xdr:to>
    <xdr:sp macro="" textlink="">
      <xdr:nvSpPr>
        <xdr:cNvPr id="421" name="楕円 420"/>
        <xdr:cNvSpPr/>
      </xdr:nvSpPr>
      <xdr:spPr>
        <a:xfrm>
          <a:off x="2857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102870</xdr:rowOff>
    </xdr:from>
    <xdr:to>
      <xdr:col>19</xdr:col>
      <xdr:colOff>177800</xdr:colOff>
      <xdr:row>104</xdr:row>
      <xdr:rowOff>120014</xdr:rowOff>
    </xdr:to>
    <xdr:cxnSp macro="">
      <xdr:nvCxnSpPr>
        <xdr:cNvPr id="422" name="直線コネクタ 421"/>
        <xdr:cNvCxnSpPr/>
      </xdr:nvCxnSpPr>
      <xdr:spPr>
        <a:xfrm flipV="1">
          <a:off x="2908300" y="179336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111125</xdr:rowOff>
    </xdr:from>
    <xdr:to>
      <xdr:col>10</xdr:col>
      <xdr:colOff>165100</xdr:colOff>
      <xdr:row>105</xdr:row>
      <xdr:rowOff>41275</xdr:rowOff>
    </xdr:to>
    <xdr:sp macro="" textlink="">
      <xdr:nvSpPr>
        <xdr:cNvPr id="423" name="楕円 422"/>
        <xdr:cNvSpPr/>
      </xdr:nvSpPr>
      <xdr:spPr>
        <a:xfrm>
          <a:off x="1968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120014</xdr:rowOff>
    </xdr:from>
    <xdr:to>
      <xdr:col>15</xdr:col>
      <xdr:colOff>50800</xdr:colOff>
      <xdr:row>104</xdr:row>
      <xdr:rowOff>161925</xdr:rowOff>
    </xdr:to>
    <xdr:cxnSp macro="">
      <xdr:nvCxnSpPr>
        <xdr:cNvPr id="424" name="直線コネクタ 423"/>
        <xdr:cNvCxnSpPr/>
      </xdr:nvCxnSpPr>
      <xdr:spPr>
        <a:xfrm flipV="1">
          <a:off x="2019300" y="179508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38736</xdr:rowOff>
    </xdr:from>
    <xdr:to>
      <xdr:col>6</xdr:col>
      <xdr:colOff>38100</xdr:colOff>
      <xdr:row>105</xdr:row>
      <xdr:rowOff>140336</xdr:rowOff>
    </xdr:to>
    <xdr:sp macro="" textlink="">
      <xdr:nvSpPr>
        <xdr:cNvPr id="425" name="楕円 424"/>
        <xdr:cNvSpPr/>
      </xdr:nvSpPr>
      <xdr:spPr>
        <a:xfrm>
          <a:off x="1079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161925</xdr:rowOff>
    </xdr:from>
    <xdr:to>
      <xdr:col>10</xdr:col>
      <xdr:colOff>114300</xdr:colOff>
      <xdr:row>105</xdr:row>
      <xdr:rowOff>89536</xdr:rowOff>
    </xdr:to>
    <xdr:cxnSp macro="">
      <xdr:nvCxnSpPr>
        <xdr:cNvPr id="426" name="直線コネクタ 425"/>
        <xdr:cNvCxnSpPr/>
      </xdr:nvCxnSpPr>
      <xdr:spPr>
        <a:xfrm flipV="1">
          <a:off x="1130300" y="17992725"/>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7638</xdr:rowOff>
    </xdr:from>
    <xdr:ext cx="405111" cy="259045"/>
    <xdr:sp macro="" textlink="">
      <xdr:nvSpPr>
        <xdr:cNvPr id="427" name="n_1aveValue【港湾・漁港】&#10;有形固定資産減価償却率"/>
        <xdr:cNvSpPr txBox="1"/>
      </xdr:nvSpPr>
      <xdr:spPr>
        <a:xfrm>
          <a:off x="3582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4463</xdr:rowOff>
    </xdr:from>
    <xdr:ext cx="405111" cy="259045"/>
    <xdr:sp macro="" textlink="">
      <xdr:nvSpPr>
        <xdr:cNvPr id="428" name="n_2aveValue【港湾・漁港】&#10;有形固定資産減価償却率"/>
        <xdr:cNvSpPr txBox="1"/>
      </xdr:nvSpPr>
      <xdr:spPr>
        <a:xfrm>
          <a:off x="2705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105427</xdr:rowOff>
    </xdr:from>
    <xdr:ext cx="405111" cy="259045"/>
    <xdr:sp macro="" textlink="">
      <xdr:nvSpPr>
        <xdr:cNvPr id="429" name="n_3aveValue【港湾・漁港】&#10;有形固定資産減価償却率"/>
        <xdr:cNvSpPr txBox="1"/>
      </xdr:nvSpPr>
      <xdr:spPr>
        <a:xfrm>
          <a:off x="1816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30" name="n_4aveValue【港湾・漁港】&#10;有形固定資産減価償却率"/>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170197</xdr:rowOff>
    </xdr:from>
    <xdr:ext cx="405111" cy="259045"/>
    <xdr:sp macro="" textlink="">
      <xdr:nvSpPr>
        <xdr:cNvPr id="431" name="n_1mainValue【港湾・漁港】&#10;有形固定資産減価償却率"/>
        <xdr:cNvSpPr txBox="1"/>
      </xdr:nvSpPr>
      <xdr:spPr>
        <a:xfrm>
          <a:off x="3582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161941</xdr:rowOff>
    </xdr:from>
    <xdr:ext cx="405111" cy="259045"/>
    <xdr:sp macro="" textlink="">
      <xdr:nvSpPr>
        <xdr:cNvPr id="432" name="n_2mainValue【港湾・漁港】&#10;有形固定資産減価償却率"/>
        <xdr:cNvSpPr txBox="1"/>
      </xdr:nvSpPr>
      <xdr:spPr>
        <a:xfrm>
          <a:off x="27057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32402</xdr:rowOff>
    </xdr:from>
    <xdr:ext cx="405111" cy="259045"/>
    <xdr:sp macro="" textlink="">
      <xdr:nvSpPr>
        <xdr:cNvPr id="433" name="n_3mainValue【港湾・漁港】&#10;有形固定資産減価償却率"/>
        <xdr:cNvSpPr txBox="1"/>
      </xdr:nvSpPr>
      <xdr:spPr>
        <a:xfrm>
          <a:off x="1816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131463</xdr:rowOff>
    </xdr:from>
    <xdr:ext cx="405111" cy="259045"/>
    <xdr:sp macro="" textlink="">
      <xdr:nvSpPr>
        <xdr:cNvPr id="434" name="n_4mainValue【港湾・漁港】&#10;有形固定資産減価償却率"/>
        <xdr:cNvSpPr txBox="1"/>
      </xdr:nvSpPr>
      <xdr:spPr>
        <a:xfrm>
          <a:off x="9277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8" name="テキスト ボックス 44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0" name="テキスト ボックス 44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2" name="テキスト ボックス 45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4" name="テキスト ボックス 453"/>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58" name="直線コネクタ 457"/>
        <xdr:cNvCxnSpPr/>
      </xdr:nvCxnSpPr>
      <xdr:spPr>
        <a:xfrm flipV="1">
          <a:off x="10476865" y="17098052"/>
          <a:ext cx="0" cy="1570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59" name="【港湾・漁港】&#10;一人当たり有形固定資産（償却資産）額最小値テキスト"/>
        <xdr:cNvSpPr txBox="1"/>
      </xdr:nvSpPr>
      <xdr:spPr>
        <a:xfrm>
          <a:off x="10515600" y="1867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60" name="直線コネクタ 459"/>
        <xdr:cNvCxnSpPr/>
      </xdr:nvCxnSpPr>
      <xdr:spPr>
        <a:xfrm>
          <a:off x="10388600" y="186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61" name="【港湾・漁港】&#10;一人当たり有形固定資産（償却資産）額最大値テキスト"/>
        <xdr:cNvSpPr txBox="1"/>
      </xdr:nvSpPr>
      <xdr:spPr>
        <a:xfrm>
          <a:off x="10515600" y="1687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62" name="直線コネクタ 461"/>
        <xdr:cNvCxnSpPr/>
      </xdr:nvCxnSpPr>
      <xdr:spPr>
        <a:xfrm>
          <a:off x="10388600" y="170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102661</xdr:rowOff>
    </xdr:from>
    <xdr:ext cx="599010" cy="259045"/>
    <xdr:sp macro="" textlink="">
      <xdr:nvSpPr>
        <xdr:cNvPr id="463" name="【港湾・漁港】&#10;一人当たり有形固定資産（償却資産）額平均値テキスト"/>
        <xdr:cNvSpPr txBox="1"/>
      </xdr:nvSpPr>
      <xdr:spPr>
        <a:xfrm>
          <a:off x="10515600" y="18276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64" name="フローチャート: 判断 463"/>
        <xdr:cNvSpPr/>
      </xdr:nvSpPr>
      <xdr:spPr>
        <a:xfrm>
          <a:off x="10426700" y="1842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65" name="フローチャート: 判断 464"/>
        <xdr:cNvSpPr/>
      </xdr:nvSpPr>
      <xdr:spPr>
        <a:xfrm>
          <a:off x="9588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66" name="フローチャート: 判断 465"/>
        <xdr:cNvSpPr/>
      </xdr:nvSpPr>
      <xdr:spPr>
        <a:xfrm>
          <a:off x="8699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67" name="フローチャート: 判断 466"/>
        <xdr:cNvSpPr/>
      </xdr:nvSpPr>
      <xdr:spPr>
        <a:xfrm>
          <a:off x="7810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171180</xdr:rowOff>
    </xdr:from>
    <xdr:to>
      <xdr:col>36</xdr:col>
      <xdr:colOff>165100</xdr:colOff>
      <xdr:row>108</xdr:row>
      <xdr:rowOff>101330</xdr:rowOff>
    </xdr:to>
    <xdr:sp macro="" textlink="">
      <xdr:nvSpPr>
        <xdr:cNvPr id="468" name="フローチャート: 判断 467"/>
        <xdr:cNvSpPr/>
      </xdr:nvSpPr>
      <xdr:spPr>
        <a:xfrm>
          <a:off x="6921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32469</xdr:rowOff>
    </xdr:from>
    <xdr:to>
      <xdr:col>55</xdr:col>
      <xdr:colOff>50800</xdr:colOff>
      <xdr:row>108</xdr:row>
      <xdr:rowOff>134069</xdr:rowOff>
    </xdr:to>
    <xdr:sp macro="" textlink="">
      <xdr:nvSpPr>
        <xdr:cNvPr id="474" name="楕円 473"/>
        <xdr:cNvSpPr/>
      </xdr:nvSpPr>
      <xdr:spPr>
        <a:xfrm>
          <a:off x="10426700" y="1854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118846</xdr:rowOff>
    </xdr:from>
    <xdr:ext cx="534377" cy="259045"/>
    <xdr:sp macro="" textlink="">
      <xdr:nvSpPr>
        <xdr:cNvPr id="475" name="【港湾・漁港】&#10;一人当たり有形固定資産（償却資産）額該当値テキスト"/>
        <xdr:cNvSpPr txBox="1"/>
      </xdr:nvSpPr>
      <xdr:spPr>
        <a:xfrm>
          <a:off x="10515600" y="1846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38855</xdr:rowOff>
    </xdr:from>
    <xdr:to>
      <xdr:col>50</xdr:col>
      <xdr:colOff>165100</xdr:colOff>
      <xdr:row>108</xdr:row>
      <xdr:rowOff>140455</xdr:rowOff>
    </xdr:to>
    <xdr:sp macro="" textlink="">
      <xdr:nvSpPr>
        <xdr:cNvPr id="476" name="楕円 475"/>
        <xdr:cNvSpPr/>
      </xdr:nvSpPr>
      <xdr:spPr>
        <a:xfrm>
          <a:off x="9588500" y="185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83269</xdr:rowOff>
    </xdr:from>
    <xdr:to>
      <xdr:col>55</xdr:col>
      <xdr:colOff>0</xdr:colOff>
      <xdr:row>108</xdr:row>
      <xdr:rowOff>89655</xdr:rowOff>
    </xdr:to>
    <xdr:cxnSp macro="">
      <xdr:nvCxnSpPr>
        <xdr:cNvPr id="477" name="直線コネクタ 476"/>
        <xdr:cNvCxnSpPr/>
      </xdr:nvCxnSpPr>
      <xdr:spPr>
        <a:xfrm flipV="1">
          <a:off x="9639300" y="18599869"/>
          <a:ext cx="8382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41796</xdr:rowOff>
    </xdr:from>
    <xdr:to>
      <xdr:col>46</xdr:col>
      <xdr:colOff>38100</xdr:colOff>
      <xdr:row>108</xdr:row>
      <xdr:rowOff>143396</xdr:rowOff>
    </xdr:to>
    <xdr:sp macro="" textlink="">
      <xdr:nvSpPr>
        <xdr:cNvPr id="478" name="楕円 477"/>
        <xdr:cNvSpPr/>
      </xdr:nvSpPr>
      <xdr:spPr>
        <a:xfrm>
          <a:off x="8699500" y="1855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89655</xdr:rowOff>
    </xdr:from>
    <xdr:to>
      <xdr:col>50</xdr:col>
      <xdr:colOff>114300</xdr:colOff>
      <xdr:row>108</xdr:row>
      <xdr:rowOff>92596</xdr:rowOff>
    </xdr:to>
    <xdr:cxnSp macro="">
      <xdr:nvCxnSpPr>
        <xdr:cNvPr id="479" name="直線コネクタ 478"/>
        <xdr:cNvCxnSpPr/>
      </xdr:nvCxnSpPr>
      <xdr:spPr>
        <a:xfrm flipV="1">
          <a:off x="8750300" y="18606255"/>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45456</xdr:rowOff>
    </xdr:from>
    <xdr:to>
      <xdr:col>41</xdr:col>
      <xdr:colOff>101600</xdr:colOff>
      <xdr:row>108</xdr:row>
      <xdr:rowOff>147056</xdr:rowOff>
    </xdr:to>
    <xdr:sp macro="" textlink="">
      <xdr:nvSpPr>
        <xdr:cNvPr id="480" name="楕円 479"/>
        <xdr:cNvSpPr/>
      </xdr:nvSpPr>
      <xdr:spPr>
        <a:xfrm>
          <a:off x="7810500" y="185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92596</xdr:rowOff>
    </xdr:from>
    <xdr:to>
      <xdr:col>45</xdr:col>
      <xdr:colOff>177800</xdr:colOff>
      <xdr:row>108</xdr:row>
      <xdr:rowOff>96256</xdr:rowOff>
    </xdr:to>
    <xdr:cxnSp macro="">
      <xdr:nvCxnSpPr>
        <xdr:cNvPr id="481" name="直線コネクタ 480"/>
        <xdr:cNvCxnSpPr/>
      </xdr:nvCxnSpPr>
      <xdr:spPr>
        <a:xfrm flipV="1">
          <a:off x="7861300" y="18609196"/>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50913</xdr:rowOff>
    </xdr:from>
    <xdr:to>
      <xdr:col>36</xdr:col>
      <xdr:colOff>165100</xdr:colOff>
      <xdr:row>108</xdr:row>
      <xdr:rowOff>152513</xdr:rowOff>
    </xdr:to>
    <xdr:sp macro="" textlink="">
      <xdr:nvSpPr>
        <xdr:cNvPr id="482" name="楕円 481"/>
        <xdr:cNvSpPr/>
      </xdr:nvSpPr>
      <xdr:spPr>
        <a:xfrm>
          <a:off x="6921500" y="185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96256</xdr:rowOff>
    </xdr:from>
    <xdr:to>
      <xdr:col>41</xdr:col>
      <xdr:colOff>50800</xdr:colOff>
      <xdr:row>108</xdr:row>
      <xdr:rowOff>101713</xdr:rowOff>
    </xdr:to>
    <xdr:cxnSp macro="">
      <xdr:nvCxnSpPr>
        <xdr:cNvPr id="483" name="直線コネクタ 482"/>
        <xdr:cNvCxnSpPr/>
      </xdr:nvCxnSpPr>
      <xdr:spPr>
        <a:xfrm flipV="1">
          <a:off x="6972300" y="18612856"/>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65986</xdr:rowOff>
    </xdr:from>
    <xdr:ext cx="599010" cy="259045"/>
    <xdr:sp macro="" textlink="">
      <xdr:nvSpPr>
        <xdr:cNvPr id="484" name="n_1aveValue【港湾・漁港】&#10;一人当たり有形固定資産（償却資産）額"/>
        <xdr:cNvSpPr txBox="1"/>
      </xdr:nvSpPr>
      <xdr:spPr>
        <a:xfrm>
          <a:off x="93270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69345</xdr:rowOff>
    </xdr:from>
    <xdr:ext cx="599010" cy="259045"/>
    <xdr:sp macro="" textlink="">
      <xdr:nvSpPr>
        <xdr:cNvPr id="485" name="n_2aveValue【港湾・漁港】&#10;一人当たり有形固定資産（償却資産）額"/>
        <xdr:cNvSpPr txBox="1"/>
      </xdr:nvSpPr>
      <xdr:spPr>
        <a:xfrm>
          <a:off x="8450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64763</xdr:rowOff>
    </xdr:from>
    <xdr:ext cx="599010" cy="259045"/>
    <xdr:sp macro="" textlink="">
      <xdr:nvSpPr>
        <xdr:cNvPr id="486" name="n_3aveValue【港湾・漁港】&#10;一人当たり有形固定資産（償却資産）額"/>
        <xdr:cNvSpPr txBox="1"/>
      </xdr:nvSpPr>
      <xdr:spPr>
        <a:xfrm>
          <a:off x="7561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117857</xdr:rowOff>
    </xdr:from>
    <xdr:ext cx="534377" cy="259045"/>
    <xdr:sp macro="" textlink="">
      <xdr:nvSpPr>
        <xdr:cNvPr id="487" name="n_4aveValue【港湾・漁港】&#10;一人当たり有形固定資産（償却資産）額"/>
        <xdr:cNvSpPr txBox="1"/>
      </xdr:nvSpPr>
      <xdr:spPr>
        <a:xfrm>
          <a:off x="6705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131582</xdr:rowOff>
    </xdr:from>
    <xdr:ext cx="534377" cy="259045"/>
    <xdr:sp macro="" textlink="">
      <xdr:nvSpPr>
        <xdr:cNvPr id="488" name="n_1mainValue【港湾・漁港】&#10;一人当たり有形固定資産（償却資産）額"/>
        <xdr:cNvSpPr txBox="1"/>
      </xdr:nvSpPr>
      <xdr:spPr>
        <a:xfrm>
          <a:off x="9359411" y="1864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134523</xdr:rowOff>
    </xdr:from>
    <xdr:ext cx="534377" cy="259045"/>
    <xdr:sp macro="" textlink="">
      <xdr:nvSpPr>
        <xdr:cNvPr id="489" name="n_2mainValue【港湾・漁港】&#10;一人当たり有形固定資産（償却資産）額"/>
        <xdr:cNvSpPr txBox="1"/>
      </xdr:nvSpPr>
      <xdr:spPr>
        <a:xfrm>
          <a:off x="8483111" y="1865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138183</xdr:rowOff>
    </xdr:from>
    <xdr:ext cx="534377" cy="259045"/>
    <xdr:sp macro="" textlink="">
      <xdr:nvSpPr>
        <xdr:cNvPr id="490" name="n_3mainValue【港湾・漁港】&#10;一人当たり有形固定資産（償却資産）額"/>
        <xdr:cNvSpPr txBox="1"/>
      </xdr:nvSpPr>
      <xdr:spPr>
        <a:xfrm>
          <a:off x="7594111" y="186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143640</xdr:rowOff>
    </xdr:from>
    <xdr:ext cx="534377" cy="259045"/>
    <xdr:sp macro="" textlink="">
      <xdr:nvSpPr>
        <xdr:cNvPr id="491" name="n_4mainValue【港湾・漁港】&#10;一人当たり有形固定資産（償却資産）額"/>
        <xdr:cNvSpPr txBox="1"/>
      </xdr:nvSpPr>
      <xdr:spPr>
        <a:xfrm>
          <a:off x="6705111" y="186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516" name="直線コネクタ 515"/>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517"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518" name="直線コネクタ 517"/>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519"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520" name="直線コネクタ 519"/>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521"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2" name="フローチャート: 判断 521"/>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523" name="フローチャート: 判断 522"/>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4" name="フローチャート: 判断 523"/>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5" name="フローチャート: 判断 524"/>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526" name="フローチャート: 判断 525"/>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532" name="楕円 531"/>
        <xdr:cNvSpPr/>
      </xdr:nvSpPr>
      <xdr:spPr>
        <a:xfrm>
          <a:off x="16268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164482</xdr:rowOff>
    </xdr:from>
    <xdr:ext cx="405111" cy="259045"/>
    <xdr:sp macro="" textlink="">
      <xdr:nvSpPr>
        <xdr:cNvPr id="533" name="【認定こども園・幼稚園・保育所】&#10;有形固定資産減価償却率該当値テキスト"/>
        <xdr:cNvSpPr txBox="1"/>
      </xdr:nvSpPr>
      <xdr:spPr>
        <a:xfrm>
          <a:off x="163576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534" name="楕円 533"/>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20955</xdr:rowOff>
    </xdr:from>
    <xdr:to>
      <xdr:col>85</xdr:col>
      <xdr:colOff>127000</xdr:colOff>
      <xdr:row>39</xdr:row>
      <xdr:rowOff>3810</xdr:rowOff>
    </xdr:to>
    <xdr:cxnSp macro="">
      <xdr:nvCxnSpPr>
        <xdr:cNvPr id="535" name="直線コネクタ 534"/>
        <xdr:cNvCxnSpPr/>
      </xdr:nvCxnSpPr>
      <xdr:spPr>
        <a:xfrm flipV="1">
          <a:off x="15481300" y="6364605"/>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536" name="楕円 535"/>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39</xdr:row>
      <xdr:rowOff>3810</xdr:rowOff>
    </xdr:to>
    <xdr:cxnSp macro="">
      <xdr:nvCxnSpPr>
        <xdr:cNvPr id="537" name="直線コネクタ 536"/>
        <xdr:cNvCxnSpPr/>
      </xdr:nvCxnSpPr>
      <xdr:spPr>
        <a:xfrm>
          <a:off x="14592300" y="6659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55880</xdr:rowOff>
    </xdr:from>
    <xdr:to>
      <xdr:col>72</xdr:col>
      <xdr:colOff>38100</xdr:colOff>
      <xdr:row>38</xdr:row>
      <xdr:rowOff>157480</xdr:rowOff>
    </xdr:to>
    <xdr:sp macro="" textlink="">
      <xdr:nvSpPr>
        <xdr:cNvPr id="538" name="楕円 537"/>
        <xdr:cNvSpPr/>
      </xdr:nvSpPr>
      <xdr:spPr>
        <a:xfrm>
          <a:off x="1365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106680</xdr:rowOff>
    </xdr:from>
    <xdr:to>
      <xdr:col>76</xdr:col>
      <xdr:colOff>114300</xdr:colOff>
      <xdr:row>38</xdr:row>
      <xdr:rowOff>144780</xdr:rowOff>
    </xdr:to>
    <xdr:cxnSp macro="">
      <xdr:nvCxnSpPr>
        <xdr:cNvPr id="539" name="直線コネクタ 538"/>
        <xdr:cNvCxnSpPr/>
      </xdr:nvCxnSpPr>
      <xdr:spPr>
        <a:xfrm>
          <a:off x="13703300" y="662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19685</xdr:rowOff>
    </xdr:from>
    <xdr:to>
      <xdr:col>67</xdr:col>
      <xdr:colOff>101600</xdr:colOff>
      <xdr:row>38</xdr:row>
      <xdr:rowOff>121285</xdr:rowOff>
    </xdr:to>
    <xdr:sp macro="" textlink="">
      <xdr:nvSpPr>
        <xdr:cNvPr id="540" name="楕円 539"/>
        <xdr:cNvSpPr/>
      </xdr:nvSpPr>
      <xdr:spPr>
        <a:xfrm>
          <a:off x="12763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70485</xdr:rowOff>
    </xdr:from>
    <xdr:to>
      <xdr:col>71</xdr:col>
      <xdr:colOff>177800</xdr:colOff>
      <xdr:row>38</xdr:row>
      <xdr:rowOff>106680</xdr:rowOff>
    </xdr:to>
    <xdr:cxnSp macro="">
      <xdr:nvCxnSpPr>
        <xdr:cNvPr id="541" name="直線コネクタ 540"/>
        <xdr:cNvCxnSpPr/>
      </xdr:nvCxnSpPr>
      <xdr:spPr>
        <a:xfrm>
          <a:off x="12814300" y="65855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542"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43"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44"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545"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546" name="n_1mainValue【認定こども園・幼稚園・保育所】&#10;有形固定資産減価償却率"/>
        <xdr:cNvSpPr txBox="1"/>
      </xdr:nvSpPr>
      <xdr:spPr>
        <a:xfrm>
          <a:off x="15266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547" name="n_2mainValue【認定こども園・幼稚園・保育所】&#10;有形固定資産減価償却率"/>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148607</xdr:rowOff>
    </xdr:from>
    <xdr:ext cx="405111" cy="259045"/>
    <xdr:sp macro="" textlink="">
      <xdr:nvSpPr>
        <xdr:cNvPr id="548" name="n_3mainValue【認定こども園・幼稚園・保育所】&#10;有形固定資産減価償却率"/>
        <xdr:cNvSpPr txBox="1"/>
      </xdr:nvSpPr>
      <xdr:spPr>
        <a:xfrm>
          <a:off x="13500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112412</xdr:rowOff>
    </xdr:from>
    <xdr:ext cx="405111" cy="259045"/>
    <xdr:sp macro="" textlink="">
      <xdr:nvSpPr>
        <xdr:cNvPr id="549" name="n_4mainValue【認定こども園・幼稚園・保育所】&#10;有形固定資産減価償却率"/>
        <xdr:cNvSpPr txBox="1"/>
      </xdr:nvSpPr>
      <xdr:spPr>
        <a:xfrm>
          <a:off x="12611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1" name="テキスト ボックス 5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3" name="テキスト ボックス 5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5" name="テキスト ボックス 5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7" name="テキスト ボックス 5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9" name="テキスト ボックス 5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73" name="直線コネクタ 572"/>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4"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5" name="直線コネクタ 574"/>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76"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7" name="直線コネクタ 576"/>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78"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79" name="フローチャート: 判断 578"/>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80" name="フローチャート: 判断 579"/>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81" name="フローチャート: 判断 580"/>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82" name="フローチャート: 判断 581"/>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583" name="フローチャート: 判断 582"/>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101600</xdr:rowOff>
    </xdr:from>
    <xdr:to>
      <xdr:col>116</xdr:col>
      <xdr:colOff>114300</xdr:colOff>
      <xdr:row>38</xdr:row>
      <xdr:rowOff>31750</xdr:rowOff>
    </xdr:to>
    <xdr:sp macro="" textlink="">
      <xdr:nvSpPr>
        <xdr:cNvPr id="589" name="楕円 588"/>
        <xdr:cNvSpPr/>
      </xdr:nvSpPr>
      <xdr:spPr>
        <a:xfrm>
          <a:off x="22110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124477</xdr:rowOff>
    </xdr:from>
    <xdr:ext cx="469744" cy="259045"/>
    <xdr:sp macro="" textlink="">
      <xdr:nvSpPr>
        <xdr:cNvPr id="590" name="【認定こども園・幼稚園・保育所】&#10;一人当たり面積該当値テキスト"/>
        <xdr:cNvSpPr txBox="1"/>
      </xdr:nvSpPr>
      <xdr:spPr>
        <a:xfrm>
          <a:off x="22199600"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29210</xdr:rowOff>
    </xdr:from>
    <xdr:to>
      <xdr:col>112</xdr:col>
      <xdr:colOff>38100</xdr:colOff>
      <xdr:row>38</xdr:row>
      <xdr:rowOff>130810</xdr:rowOff>
    </xdr:to>
    <xdr:sp macro="" textlink="">
      <xdr:nvSpPr>
        <xdr:cNvPr id="591" name="楕円 590"/>
        <xdr:cNvSpPr/>
      </xdr:nvSpPr>
      <xdr:spPr>
        <a:xfrm>
          <a:off x="21272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152400</xdr:rowOff>
    </xdr:from>
    <xdr:to>
      <xdr:col>116</xdr:col>
      <xdr:colOff>63500</xdr:colOff>
      <xdr:row>38</xdr:row>
      <xdr:rowOff>80010</xdr:rowOff>
    </xdr:to>
    <xdr:cxnSp macro="">
      <xdr:nvCxnSpPr>
        <xdr:cNvPr id="592" name="直線コネクタ 591"/>
        <xdr:cNvCxnSpPr/>
      </xdr:nvCxnSpPr>
      <xdr:spPr>
        <a:xfrm flipV="1">
          <a:off x="21323300" y="649605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593" name="楕円 592"/>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80010</xdr:rowOff>
    </xdr:from>
    <xdr:to>
      <xdr:col>111</xdr:col>
      <xdr:colOff>177800</xdr:colOff>
      <xdr:row>38</xdr:row>
      <xdr:rowOff>87630</xdr:rowOff>
    </xdr:to>
    <xdr:cxnSp macro="">
      <xdr:nvCxnSpPr>
        <xdr:cNvPr id="594" name="直線コネクタ 593"/>
        <xdr:cNvCxnSpPr/>
      </xdr:nvCxnSpPr>
      <xdr:spPr>
        <a:xfrm flipV="1">
          <a:off x="20434300" y="6595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595" name="楕円 594"/>
        <xdr:cNvSpPr/>
      </xdr:nvSpPr>
      <xdr:spPr>
        <a:xfrm>
          <a:off x="19494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87630</xdr:rowOff>
    </xdr:from>
    <xdr:to>
      <xdr:col>107</xdr:col>
      <xdr:colOff>50800</xdr:colOff>
      <xdr:row>38</xdr:row>
      <xdr:rowOff>95250</xdr:rowOff>
    </xdr:to>
    <xdr:cxnSp macro="">
      <xdr:nvCxnSpPr>
        <xdr:cNvPr id="596" name="直線コネクタ 595"/>
        <xdr:cNvCxnSpPr/>
      </xdr:nvCxnSpPr>
      <xdr:spPr>
        <a:xfrm flipV="1">
          <a:off x="19545300" y="6602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48260</xdr:rowOff>
    </xdr:from>
    <xdr:to>
      <xdr:col>98</xdr:col>
      <xdr:colOff>38100</xdr:colOff>
      <xdr:row>38</xdr:row>
      <xdr:rowOff>149860</xdr:rowOff>
    </xdr:to>
    <xdr:sp macro="" textlink="">
      <xdr:nvSpPr>
        <xdr:cNvPr id="597" name="楕円 596"/>
        <xdr:cNvSpPr/>
      </xdr:nvSpPr>
      <xdr:spPr>
        <a:xfrm>
          <a:off x="18605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95250</xdr:rowOff>
    </xdr:from>
    <xdr:to>
      <xdr:col>102</xdr:col>
      <xdr:colOff>114300</xdr:colOff>
      <xdr:row>38</xdr:row>
      <xdr:rowOff>99060</xdr:rowOff>
    </xdr:to>
    <xdr:cxnSp macro="">
      <xdr:nvCxnSpPr>
        <xdr:cNvPr id="598" name="直線コネクタ 597"/>
        <xdr:cNvCxnSpPr/>
      </xdr:nvCxnSpPr>
      <xdr:spPr>
        <a:xfrm flipV="1">
          <a:off x="18656300" y="6610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599"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600"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601"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602"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147337</xdr:rowOff>
    </xdr:from>
    <xdr:ext cx="469744" cy="259045"/>
    <xdr:sp macro="" textlink="">
      <xdr:nvSpPr>
        <xdr:cNvPr id="603" name="n_1mainValue【認定こども園・幼稚園・保育所】&#10;一人当たり面積"/>
        <xdr:cNvSpPr txBox="1"/>
      </xdr:nvSpPr>
      <xdr:spPr>
        <a:xfrm>
          <a:off x="210757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604" name="n_2mainValue【認定こども園・幼稚園・保育所】&#10;一人当たり面積"/>
        <xdr:cNvSpPr txBox="1"/>
      </xdr:nvSpPr>
      <xdr:spPr>
        <a:xfrm>
          <a:off x="20199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162577</xdr:rowOff>
    </xdr:from>
    <xdr:ext cx="469744" cy="259045"/>
    <xdr:sp macro="" textlink="">
      <xdr:nvSpPr>
        <xdr:cNvPr id="605" name="n_3mainValue【認定こども園・幼稚園・保育所】&#10;一人当たり面積"/>
        <xdr:cNvSpPr txBox="1"/>
      </xdr:nvSpPr>
      <xdr:spPr>
        <a:xfrm>
          <a:off x="19310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606" name="n_4mainValue【認定こども園・幼稚園・保育所】&#10;一人当たり面積"/>
        <xdr:cNvSpPr txBox="1"/>
      </xdr:nvSpPr>
      <xdr:spPr>
        <a:xfrm>
          <a:off x="18421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9" name="テキスト ボックス 6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9" name="テキスト ボックス 6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1" name="テキスト ボックス 6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33" name="直線コネクタ 632"/>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34"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35" name="直線コネクタ 634"/>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36"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7" name="直線コネクタ 63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638"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39" name="フローチャート: 判断 638"/>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40" name="フローチャート: 判断 63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41" name="フローチャート: 判断 640"/>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42" name="フローチャート: 判断 641"/>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643" name="フローチャート: 判断 642"/>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56969</xdr:rowOff>
    </xdr:from>
    <xdr:to>
      <xdr:col>85</xdr:col>
      <xdr:colOff>177800</xdr:colOff>
      <xdr:row>56</xdr:row>
      <xdr:rowOff>158569</xdr:rowOff>
    </xdr:to>
    <xdr:sp macro="" textlink="">
      <xdr:nvSpPr>
        <xdr:cNvPr id="649" name="楕円 648"/>
        <xdr:cNvSpPr/>
      </xdr:nvSpPr>
      <xdr:spPr>
        <a:xfrm>
          <a:off x="162687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79846</xdr:rowOff>
    </xdr:from>
    <xdr:ext cx="405111" cy="259045"/>
    <xdr:sp macro="" textlink="">
      <xdr:nvSpPr>
        <xdr:cNvPr id="650" name="【学校施設】&#10;有形固定資産減価償却率該当値テキスト"/>
        <xdr:cNvSpPr txBox="1"/>
      </xdr:nvSpPr>
      <xdr:spPr>
        <a:xfrm>
          <a:off x="16357600" y="950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37374</xdr:rowOff>
    </xdr:from>
    <xdr:to>
      <xdr:col>81</xdr:col>
      <xdr:colOff>101600</xdr:colOff>
      <xdr:row>56</xdr:row>
      <xdr:rowOff>138974</xdr:rowOff>
    </xdr:to>
    <xdr:sp macro="" textlink="">
      <xdr:nvSpPr>
        <xdr:cNvPr id="651" name="楕円 650"/>
        <xdr:cNvSpPr/>
      </xdr:nvSpPr>
      <xdr:spPr>
        <a:xfrm>
          <a:off x="15430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88174</xdr:rowOff>
    </xdr:from>
    <xdr:to>
      <xdr:col>85</xdr:col>
      <xdr:colOff>127000</xdr:colOff>
      <xdr:row>56</xdr:row>
      <xdr:rowOff>107769</xdr:rowOff>
    </xdr:to>
    <xdr:cxnSp macro="">
      <xdr:nvCxnSpPr>
        <xdr:cNvPr id="652" name="直線コネクタ 651"/>
        <xdr:cNvCxnSpPr/>
      </xdr:nvCxnSpPr>
      <xdr:spPr>
        <a:xfrm>
          <a:off x="15481300" y="96893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133713</xdr:rowOff>
    </xdr:from>
    <xdr:to>
      <xdr:col>76</xdr:col>
      <xdr:colOff>165100</xdr:colOff>
      <xdr:row>56</xdr:row>
      <xdr:rowOff>63863</xdr:rowOff>
    </xdr:to>
    <xdr:sp macro="" textlink="">
      <xdr:nvSpPr>
        <xdr:cNvPr id="653" name="楕円 652"/>
        <xdr:cNvSpPr/>
      </xdr:nvSpPr>
      <xdr:spPr>
        <a:xfrm>
          <a:off x="145415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13063</xdr:rowOff>
    </xdr:from>
    <xdr:to>
      <xdr:col>81</xdr:col>
      <xdr:colOff>50800</xdr:colOff>
      <xdr:row>56</xdr:row>
      <xdr:rowOff>88174</xdr:rowOff>
    </xdr:to>
    <xdr:cxnSp macro="">
      <xdr:nvCxnSpPr>
        <xdr:cNvPr id="654" name="直線コネクタ 653"/>
        <xdr:cNvCxnSpPr/>
      </xdr:nvCxnSpPr>
      <xdr:spPr>
        <a:xfrm>
          <a:off x="14592300" y="96142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68399</xdr:rowOff>
    </xdr:from>
    <xdr:to>
      <xdr:col>72</xdr:col>
      <xdr:colOff>38100</xdr:colOff>
      <xdr:row>55</xdr:row>
      <xdr:rowOff>169999</xdr:rowOff>
    </xdr:to>
    <xdr:sp macro="" textlink="">
      <xdr:nvSpPr>
        <xdr:cNvPr id="655" name="楕円 654"/>
        <xdr:cNvSpPr/>
      </xdr:nvSpPr>
      <xdr:spPr>
        <a:xfrm>
          <a:off x="136525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119199</xdr:rowOff>
    </xdr:from>
    <xdr:to>
      <xdr:col>76</xdr:col>
      <xdr:colOff>114300</xdr:colOff>
      <xdr:row>56</xdr:row>
      <xdr:rowOff>13063</xdr:rowOff>
    </xdr:to>
    <xdr:cxnSp macro="">
      <xdr:nvCxnSpPr>
        <xdr:cNvPr id="656" name="直線コネクタ 655"/>
        <xdr:cNvCxnSpPr/>
      </xdr:nvCxnSpPr>
      <xdr:spPr>
        <a:xfrm>
          <a:off x="13703300" y="95489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84727</xdr:rowOff>
    </xdr:from>
    <xdr:to>
      <xdr:col>67</xdr:col>
      <xdr:colOff>101600</xdr:colOff>
      <xdr:row>56</xdr:row>
      <xdr:rowOff>14877</xdr:rowOff>
    </xdr:to>
    <xdr:sp macro="" textlink="">
      <xdr:nvSpPr>
        <xdr:cNvPr id="657" name="楕円 656"/>
        <xdr:cNvSpPr/>
      </xdr:nvSpPr>
      <xdr:spPr>
        <a:xfrm>
          <a:off x="12763500" y="95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119199</xdr:rowOff>
    </xdr:from>
    <xdr:to>
      <xdr:col>71</xdr:col>
      <xdr:colOff>177800</xdr:colOff>
      <xdr:row>55</xdr:row>
      <xdr:rowOff>135527</xdr:rowOff>
    </xdr:to>
    <xdr:cxnSp macro="">
      <xdr:nvCxnSpPr>
        <xdr:cNvPr id="658" name="直線コネクタ 657"/>
        <xdr:cNvCxnSpPr/>
      </xdr:nvCxnSpPr>
      <xdr:spPr>
        <a:xfrm flipV="1">
          <a:off x="12814300" y="95489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59"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60"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661"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662" name="n_4aveValue【学校施設】&#10;有形固定資産減価償却率"/>
        <xdr:cNvSpPr txBox="1"/>
      </xdr:nvSpPr>
      <xdr:spPr>
        <a:xfrm>
          <a:off x="12611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155501</xdr:rowOff>
    </xdr:from>
    <xdr:ext cx="405111" cy="259045"/>
    <xdr:sp macro="" textlink="">
      <xdr:nvSpPr>
        <xdr:cNvPr id="663" name="n_1mainValue【学校施設】&#10;有形固定資産減価償却率"/>
        <xdr:cNvSpPr txBox="1"/>
      </xdr:nvSpPr>
      <xdr:spPr>
        <a:xfrm>
          <a:off x="152660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80390</xdr:rowOff>
    </xdr:from>
    <xdr:ext cx="405111" cy="259045"/>
    <xdr:sp macro="" textlink="">
      <xdr:nvSpPr>
        <xdr:cNvPr id="664" name="n_2mainValue【学校施設】&#10;有形固定資産減価償却率"/>
        <xdr:cNvSpPr txBox="1"/>
      </xdr:nvSpPr>
      <xdr:spPr>
        <a:xfrm>
          <a:off x="14389744" y="933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15076</xdr:rowOff>
    </xdr:from>
    <xdr:ext cx="405111" cy="259045"/>
    <xdr:sp macro="" textlink="">
      <xdr:nvSpPr>
        <xdr:cNvPr id="665" name="n_3mainValue【学校施設】&#10;有形固定資産減価償却率"/>
        <xdr:cNvSpPr txBox="1"/>
      </xdr:nvSpPr>
      <xdr:spPr>
        <a:xfrm>
          <a:off x="13500744" y="927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31404</xdr:rowOff>
    </xdr:from>
    <xdr:ext cx="405111" cy="259045"/>
    <xdr:sp macro="" textlink="">
      <xdr:nvSpPr>
        <xdr:cNvPr id="666" name="n_4mainValue【学校施設】&#10;有形固定資産減価償却率"/>
        <xdr:cNvSpPr txBox="1"/>
      </xdr:nvSpPr>
      <xdr:spPr>
        <a:xfrm>
          <a:off x="12611744" y="928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8" name="直線コネクタ 6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9" name="テキスト ボックス 6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0" name="直線コネクタ 6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1" name="テキスト ボックス 6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2" name="直線コネクタ 6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3" name="テキスト ボックス 6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4" name="直線コネクタ 6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5" name="テキスト ボックス 6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89" name="直線コネクタ 688"/>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90"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91" name="直線コネクタ 690"/>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92"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93" name="直線コネクタ 692"/>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694"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95" name="フローチャート: 判断 694"/>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96" name="フローチャート: 判断 695"/>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97" name="フローチャート: 判断 696"/>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98" name="フローチャート: 判断 697"/>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699" name="フローチャート: 判断 698"/>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50241</xdr:rowOff>
    </xdr:from>
    <xdr:to>
      <xdr:col>116</xdr:col>
      <xdr:colOff>114300</xdr:colOff>
      <xdr:row>59</xdr:row>
      <xdr:rowOff>151841</xdr:rowOff>
    </xdr:to>
    <xdr:sp macro="" textlink="">
      <xdr:nvSpPr>
        <xdr:cNvPr id="705" name="楕円 704"/>
        <xdr:cNvSpPr/>
      </xdr:nvSpPr>
      <xdr:spPr>
        <a:xfrm>
          <a:off x="22110700" y="101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73118</xdr:rowOff>
    </xdr:from>
    <xdr:ext cx="469744" cy="259045"/>
    <xdr:sp macro="" textlink="">
      <xdr:nvSpPr>
        <xdr:cNvPr id="706" name="【学校施設】&#10;一人当たり面積該当値テキスト"/>
        <xdr:cNvSpPr txBox="1"/>
      </xdr:nvSpPr>
      <xdr:spPr>
        <a:xfrm>
          <a:off x="22199600" y="1001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74016</xdr:rowOff>
    </xdr:from>
    <xdr:to>
      <xdr:col>112</xdr:col>
      <xdr:colOff>38100</xdr:colOff>
      <xdr:row>60</xdr:row>
      <xdr:rowOff>4166</xdr:rowOff>
    </xdr:to>
    <xdr:sp macro="" textlink="">
      <xdr:nvSpPr>
        <xdr:cNvPr id="707" name="楕円 706"/>
        <xdr:cNvSpPr/>
      </xdr:nvSpPr>
      <xdr:spPr>
        <a:xfrm>
          <a:off x="21272500" y="101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101041</xdr:rowOff>
    </xdr:from>
    <xdr:to>
      <xdr:col>116</xdr:col>
      <xdr:colOff>63500</xdr:colOff>
      <xdr:row>59</xdr:row>
      <xdr:rowOff>124816</xdr:rowOff>
    </xdr:to>
    <xdr:cxnSp macro="">
      <xdr:nvCxnSpPr>
        <xdr:cNvPr id="708" name="直線コネクタ 707"/>
        <xdr:cNvCxnSpPr/>
      </xdr:nvCxnSpPr>
      <xdr:spPr>
        <a:xfrm flipV="1">
          <a:off x="21323300" y="10216591"/>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95962</xdr:rowOff>
    </xdr:from>
    <xdr:to>
      <xdr:col>107</xdr:col>
      <xdr:colOff>101600</xdr:colOff>
      <xdr:row>60</xdr:row>
      <xdr:rowOff>26112</xdr:rowOff>
    </xdr:to>
    <xdr:sp macro="" textlink="">
      <xdr:nvSpPr>
        <xdr:cNvPr id="709" name="楕円 708"/>
        <xdr:cNvSpPr/>
      </xdr:nvSpPr>
      <xdr:spPr>
        <a:xfrm>
          <a:off x="20383500" y="1021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124816</xdr:rowOff>
    </xdr:from>
    <xdr:to>
      <xdr:col>111</xdr:col>
      <xdr:colOff>177800</xdr:colOff>
      <xdr:row>59</xdr:row>
      <xdr:rowOff>146762</xdr:rowOff>
    </xdr:to>
    <xdr:cxnSp macro="">
      <xdr:nvCxnSpPr>
        <xdr:cNvPr id="710" name="直線コネクタ 709"/>
        <xdr:cNvCxnSpPr/>
      </xdr:nvCxnSpPr>
      <xdr:spPr>
        <a:xfrm flipV="1">
          <a:off x="20434300" y="10240366"/>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111506</xdr:rowOff>
    </xdr:from>
    <xdr:to>
      <xdr:col>102</xdr:col>
      <xdr:colOff>165100</xdr:colOff>
      <xdr:row>60</xdr:row>
      <xdr:rowOff>41656</xdr:rowOff>
    </xdr:to>
    <xdr:sp macro="" textlink="">
      <xdr:nvSpPr>
        <xdr:cNvPr id="711" name="楕円 710"/>
        <xdr:cNvSpPr/>
      </xdr:nvSpPr>
      <xdr:spPr>
        <a:xfrm>
          <a:off x="19494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146762</xdr:rowOff>
    </xdr:from>
    <xdr:to>
      <xdr:col>107</xdr:col>
      <xdr:colOff>50800</xdr:colOff>
      <xdr:row>59</xdr:row>
      <xdr:rowOff>162306</xdr:rowOff>
    </xdr:to>
    <xdr:cxnSp macro="">
      <xdr:nvCxnSpPr>
        <xdr:cNvPr id="712" name="直線コネクタ 711"/>
        <xdr:cNvCxnSpPr/>
      </xdr:nvCxnSpPr>
      <xdr:spPr>
        <a:xfrm flipV="1">
          <a:off x="19545300" y="10262312"/>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2236</xdr:rowOff>
    </xdr:from>
    <xdr:to>
      <xdr:col>98</xdr:col>
      <xdr:colOff>38100</xdr:colOff>
      <xdr:row>60</xdr:row>
      <xdr:rowOff>103836</xdr:rowOff>
    </xdr:to>
    <xdr:sp macro="" textlink="">
      <xdr:nvSpPr>
        <xdr:cNvPr id="713" name="楕円 712"/>
        <xdr:cNvSpPr/>
      </xdr:nvSpPr>
      <xdr:spPr>
        <a:xfrm>
          <a:off x="18605500" y="102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162306</xdr:rowOff>
    </xdr:from>
    <xdr:to>
      <xdr:col>102</xdr:col>
      <xdr:colOff>114300</xdr:colOff>
      <xdr:row>60</xdr:row>
      <xdr:rowOff>53036</xdr:rowOff>
    </xdr:to>
    <xdr:cxnSp macro="">
      <xdr:nvCxnSpPr>
        <xdr:cNvPr id="714" name="直線コネクタ 713"/>
        <xdr:cNvCxnSpPr/>
      </xdr:nvCxnSpPr>
      <xdr:spPr>
        <a:xfrm flipV="1">
          <a:off x="18656300" y="10277856"/>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715"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716"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717"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718" name="n_4aveValue【学校施設】&#10;一人当たり面積"/>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20693</xdr:rowOff>
    </xdr:from>
    <xdr:ext cx="469744" cy="259045"/>
    <xdr:sp macro="" textlink="">
      <xdr:nvSpPr>
        <xdr:cNvPr id="719" name="n_1mainValue【学校施設】&#10;一人当たり面積"/>
        <xdr:cNvSpPr txBox="1"/>
      </xdr:nvSpPr>
      <xdr:spPr>
        <a:xfrm>
          <a:off x="21075727" y="996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42639</xdr:rowOff>
    </xdr:from>
    <xdr:ext cx="469744" cy="259045"/>
    <xdr:sp macro="" textlink="">
      <xdr:nvSpPr>
        <xdr:cNvPr id="720" name="n_2mainValue【学校施設】&#10;一人当たり面積"/>
        <xdr:cNvSpPr txBox="1"/>
      </xdr:nvSpPr>
      <xdr:spPr>
        <a:xfrm>
          <a:off x="20199427" y="998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58183</xdr:rowOff>
    </xdr:from>
    <xdr:ext cx="469744" cy="259045"/>
    <xdr:sp macro="" textlink="">
      <xdr:nvSpPr>
        <xdr:cNvPr id="721" name="n_3mainValue【学校施設】&#10;一人当たり面積"/>
        <xdr:cNvSpPr txBox="1"/>
      </xdr:nvSpPr>
      <xdr:spPr>
        <a:xfrm>
          <a:off x="19310427" y="100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120363</xdr:rowOff>
    </xdr:from>
    <xdr:ext cx="469744" cy="259045"/>
    <xdr:sp macro="" textlink="">
      <xdr:nvSpPr>
        <xdr:cNvPr id="722" name="n_4mainValue【学校施設】&#10;一人当たり面積"/>
        <xdr:cNvSpPr txBox="1"/>
      </xdr:nvSpPr>
      <xdr:spPr>
        <a:xfrm>
          <a:off x="18421427" y="1006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47" name="直線コネクタ 746"/>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9" name="直線コネクタ 7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50"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51" name="直線コネクタ 750"/>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752"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53" name="フローチャート: 判断 752"/>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54" name="フローチャート: 判断 753"/>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55" name="フローチャート: 判断 754"/>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56" name="フローチャート: 判断 755"/>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757" name="フローチャート: 判断 756"/>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xdr:rowOff>
    </xdr:from>
    <xdr:to>
      <xdr:col>85</xdr:col>
      <xdr:colOff>177800</xdr:colOff>
      <xdr:row>83</xdr:row>
      <xdr:rowOff>115570</xdr:rowOff>
    </xdr:to>
    <xdr:sp macro="" textlink="">
      <xdr:nvSpPr>
        <xdr:cNvPr id="763" name="楕円 762"/>
        <xdr:cNvSpPr/>
      </xdr:nvSpPr>
      <xdr:spPr>
        <a:xfrm>
          <a:off x="16268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163847</xdr:rowOff>
    </xdr:from>
    <xdr:ext cx="405111" cy="259045"/>
    <xdr:sp macro="" textlink="">
      <xdr:nvSpPr>
        <xdr:cNvPr id="764" name="【児童館】&#10;有形固定資産減価償却率該当値テキスト"/>
        <xdr:cNvSpPr txBox="1"/>
      </xdr:nvSpPr>
      <xdr:spPr>
        <a:xfrm>
          <a:off x="163576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103505</xdr:rowOff>
    </xdr:from>
    <xdr:to>
      <xdr:col>81</xdr:col>
      <xdr:colOff>101600</xdr:colOff>
      <xdr:row>83</xdr:row>
      <xdr:rowOff>33655</xdr:rowOff>
    </xdr:to>
    <xdr:sp macro="" textlink="">
      <xdr:nvSpPr>
        <xdr:cNvPr id="765" name="楕円 764"/>
        <xdr:cNvSpPr/>
      </xdr:nvSpPr>
      <xdr:spPr>
        <a:xfrm>
          <a:off x="15430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154305</xdr:rowOff>
    </xdr:from>
    <xdr:to>
      <xdr:col>85</xdr:col>
      <xdr:colOff>127000</xdr:colOff>
      <xdr:row>83</xdr:row>
      <xdr:rowOff>64770</xdr:rowOff>
    </xdr:to>
    <xdr:cxnSp macro="">
      <xdr:nvCxnSpPr>
        <xdr:cNvPr id="766" name="直線コネクタ 765"/>
        <xdr:cNvCxnSpPr/>
      </xdr:nvCxnSpPr>
      <xdr:spPr>
        <a:xfrm>
          <a:off x="15481300" y="1421320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61595</xdr:rowOff>
    </xdr:from>
    <xdr:to>
      <xdr:col>76</xdr:col>
      <xdr:colOff>165100</xdr:colOff>
      <xdr:row>82</xdr:row>
      <xdr:rowOff>163195</xdr:rowOff>
    </xdr:to>
    <xdr:sp macro="" textlink="">
      <xdr:nvSpPr>
        <xdr:cNvPr id="767" name="楕円 766"/>
        <xdr:cNvSpPr/>
      </xdr:nvSpPr>
      <xdr:spPr>
        <a:xfrm>
          <a:off x="14541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112395</xdr:rowOff>
    </xdr:from>
    <xdr:to>
      <xdr:col>81</xdr:col>
      <xdr:colOff>50800</xdr:colOff>
      <xdr:row>82</xdr:row>
      <xdr:rowOff>154305</xdr:rowOff>
    </xdr:to>
    <xdr:cxnSp macro="">
      <xdr:nvCxnSpPr>
        <xdr:cNvPr id="768" name="直線コネクタ 767"/>
        <xdr:cNvCxnSpPr/>
      </xdr:nvCxnSpPr>
      <xdr:spPr>
        <a:xfrm>
          <a:off x="14592300" y="14171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19686</xdr:rowOff>
    </xdr:from>
    <xdr:to>
      <xdr:col>72</xdr:col>
      <xdr:colOff>38100</xdr:colOff>
      <xdr:row>82</xdr:row>
      <xdr:rowOff>121286</xdr:rowOff>
    </xdr:to>
    <xdr:sp macro="" textlink="">
      <xdr:nvSpPr>
        <xdr:cNvPr id="769" name="楕円 768"/>
        <xdr:cNvSpPr/>
      </xdr:nvSpPr>
      <xdr:spPr>
        <a:xfrm>
          <a:off x="13652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70486</xdr:rowOff>
    </xdr:from>
    <xdr:to>
      <xdr:col>76</xdr:col>
      <xdr:colOff>114300</xdr:colOff>
      <xdr:row>82</xdr:row>
      <xdr:rowOff>112395</xdr:rowOff>
    </xdr:to>
    <xdr:cxnSp macro="">
      <xdr:nvCxnSpPr>
        <xdr:cNvPr id="770" name="直線コネクタ 769"/>
        <xdr:cNvCxnSpPr/>
      </xdr:nvCxnSpPr>
      <xdr:spPr>
        <a:xfrm>
          <a:off x="13703300" y="141293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149225</xdr:rowOff>
    </xdr:from>
    <xdr:to>
      <xdr:col>67</xdr:col>
      <xdr:colOff>101600</xdr:colOff>
      <xdr:row>82</xdr:row>
      <xdr:rowOff>79375</xdr:rowOff>
    </xdr:to>
    <xdr:sp macro="" textlink="">
      <xdr:nvSpPr>
        <xdr:cNvPr id="771" name="楕円 770"/>
        <xdr:cNvSpPr/>
      </xdr:nvSpPr>
      <xdr:spPr>
        <a:xfrm>
          <a:off x="12763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28575</xdr:rowOff>
    </xdr:from>
    <xdr:to>
      <xdr:col>71</xdr:col>
      <xdr:colOff>177800</xdr:colOff>
      <xdr:row>82</xdr:row>
      <xdr:rowOff>70486</xdr:rowOff>
    </xdr:to>
    <xdr:cxnSp macro="">
      <xdr:nvCxnSpPr>
        <xdr:cNvPr id="772" name="直線コネクタ 771"/>
        <xdr:cNvCxnSpPr/>
      </xdr:nvCxnSpPr>
      <xdr:spPr>
        <a:xfrm>
          <a:off x="12814300" y="140874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73"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774"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775"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776"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24782</xdr:rowOff>
    </xdr:from>
    <xdr:ext cx="405111" cy="259045"/>
    <xdr:sp macro="" textlink="">
      <xdr:nvSpPr>
        <xdr:cNvPr id="777" name="n_1mainValue【児童館】&#10;有形固定資産減価償却率"/>
        <xdr:cNvSpPr txBox="1"/>
      </xdr:nvSpPr>
      <xdr:spPr>
        <a:xfrm>
          <a:off x="15266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154322</xdr:rowOff>
    </xdr:from>
    <xdr:ext cx="405111" cy="259045"/>
    <xdr:sp macro="" textlink="">
      <xdr:nvSpPr>
        <xdr:cNvPr id="778" name="n_2mainValue【児童館】&#10;有形固定資産減価償却率"/>
        <xdr:cNvSpPr txBox="1"/>
      </xdr:nvSpPr>
      <xdr:spPr>
        <a:xfrm>
          <a:off x="14389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112413</xdr:rowOff>
    </xdr:from>
    <xdr:ext cx="405111" cy="259045"/>
    <xdr:sp macro="" textlink="">
      <xdr:nvSpPr>
        <xdr:cNvPr id="779" name="n_3mainValue【児童館】&#10;有形固定資産減価償却率"/>
        <xdr:cNvSpPr txBox="1"/>
      </xdr:nvSpPr>
      <xdr:spPr>
        <a:xfrm>
          <a:off x="13500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70502</xdr:rowOff>
    </xdr:from>
    <xdr:ext cx="405111" cy="259045"/>
    <xdr:sp macro="" textlink="">
      <xdr:nvSpPr>
        <xdr:cNvPr id="780" name="n_4mainValue【児童館】&#10;有形固定資産減価償却率"/>
        <xdr:cNvSpPr txBox="1"/>
      </xdr:nvSpPr>
      <xdr:spPr>
        <a:xfrm>
          <a:off x="12611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804" name="直線コネクタ 803"/>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5"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6" name="直線コネクタ 805"/>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807"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808" name="直線コネクタ 807"/>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9"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10" name="フローチャート: 判断 809"/>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1" name="フローチャート: 判断 81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812" name="フローチャート: 判断 811"/>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3" name="フローチャート: 判断 812"/>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814" name="フローチャート: 判断 813"/>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820" name="楕円 819"/>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821" name="【児童館】&#10;一人当たり面積該当値テキスト"/>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822" name="楕円 821"/>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823" name="直線コネクタ 822"/>
        <xdr:cNvCxnSpPr/>
      </xdr:nvCxnSpPr>
      <xdr:spPr>
        <a:xfrm>
          <a:off x="21323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824" name="楕円 823"/>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825" name="直線コネクタ 824"/>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826" name="楕円 825"/>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827" name="直線コネクタ 826"/>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828" name="楕円 827"/>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76200</xdr:rowOff>
    </xdr:to>
    <xdr:cxnSp macro="">
      <xdr:nvCxnSpPr>
        <xdr:cNvPr id="829" name="直線コネクタ 828"/>
        <xdr:cNvCxnSpPr/>
      </xdr:nvCxnSpPr>
      <xdr:spPr>
        <a:xfrm>
          <a:off x="18656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0"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831"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2"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833"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834" name="n_1mainValue【児童館】&#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835" name="n_2mainValue【児童館】&#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836" name="n_3mainValue【児童館】&#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837" name="n_4mainValue【児童館】&#10;一人当たり面積"/>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0" name="テキスト ボックス 8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8" name="テキスト ボックス 8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0" name="テキスト ボックス 8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862" name="直線コネクタ 861"/>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863"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864" name="直線コネクタ 863"/>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865"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66" name="直線コネクタ 865"/>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867"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68" name="フローチャート: 判断 867"/>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69" name="フローチャート: 判断 868"/>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70" name="フローチャート: 判断 869"/>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71" name="フローチャート: 判断 870"/>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872" name="フローチャート: 判断 871"/>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90170</xdr:rowOff>
    </xdr:from>
    <xdr:to>
      <xdr:col>85</xdr:col>
      <xdr:colOff>177800</xdr:colOff>
      <xdr:row>103</xdr:row>
      <xdr:rowOff>20320</xdr:rowOff>
    </xdr:to>
    <xdr:sp macro="" textlink="">
      <xdr:nvSpPr>
        <xdr:cNvPr id="878" name="楕円 877"/>
        <xdr:cNvSpPr/>
      </xdr:nvSpPr>
      <xdr:spPr>
        <a:xfrm>
          <a:off x="162687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113047</xdr:rowOff>
    </xdr:from>
    <xdr:ext cx="405111" cy="259045"/>
    <xdr:sp macro="" textlink="">
      <xdr:nvSpPr>
        <xdr:cNvPr id="879" name="【公民館】&#10;有形固定資産減価償却率該当値テキスト"/>
        <xdr:cNvSpPr txBox="1"/>
      </xdr:nvSpPr>
      <xdr:spPr>
        <a:xfrm>
          <a:off x="16357600"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880" name="楕円 879"/>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140970</xdr:rowOff>
    </xdr:from>
    <xdr:to>
      <xdr:col>85</xdr:col>
      <xdr:colOff>127000</xdr:colOff>
      <xdr:row>103</xdr:row>
      <xdr:rowOff>99061</xdr:rowOff>
    </xdr:to>
    <xdr:cxnSp macro="">
      <xdr:nvCxnSpPr>
        <xdr:cNvPr id="881" name="直線コネクタ 880"/>
        <xdr:cNvCxnSpPr/>
      </xdr:nvCxnSpPr>
      <xdr:spPr>
        <a:xfrm flipV="1">
          <a:off x="15481300" y="1762887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12064</xdr:rowOff>
    </xdr:from>
    <xdr:to>
      <xdr:col>76</xdr:col>
      <xdr:colOff>165100</xdr:colOff>
      <xdr:row>103</xdr:row>
      <xdr:rowOff>113664</xdr:rowOff>
    </xdr:to>
    <xdr:sp macro="" textlink="">
      <xdr:nvSpPr>
        <xdr:cNvPr id="882" name="楕円 881"/>
        <xdr:cNvSpPr/>
      </xdr:nvSpPr>
      <xdr:spPr>
        <a:xfrm>
          <a:off x="14541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62864</xdr:rowOff>
    </xdr:from>
    <xdr:to>
      <xdr:col>81</xdr:col>
      <xdr:colOff>50800</xdr:colOff>
      <xdr:row>103</xdr:row>
      <xdr:rowOff>99061</xdr:rowOff>
    </xdr:to>
    <xdr:cxnSp macro="">
      <xdr:nvCxnSpPr>
        <xdr:cNvPr id="883" name="直線コネクタ 882"/>
        <xdr:cNvCxnSpPr/>
      </xdr:nvCxnSpPr>
      <xdr:spPr>
        <a:xfrm>
          <a:off x="14592300" y="177222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105411</xdr:rowOff>
    </xdr:from>
    <xdr:to>
      <xdr:col>72</xdr:col>
      <xdr:colOff>38100</xdr:colOff>
      <xdr:row>104</xdr:row>
      <xdr:rowOff>35561</xdr:rowOff>
    </xdr:to>
    <xdr:sp macro="" textlink="">
      <xdr:nvSpPr>
        <xdr:cNvPr id="884" name="楕円 883"/>
        <xdr:cNvSpPr/>
      </xdr:nvSpPr>
      <xdr:spPr>
        <a:xfrm>
          <a:off x="1365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62864</xdr:rowOff>
    </xdr:from>
    <xdr:to>
      <xdr:col>76</xdr:col>
      <xdr:colOff>114300</xdr:colOff>
      <xdr:row>103</xdr:row>
      <xdr:rowOff>156211</xdr:rowOff>
    </xdr:to>
    <xdr:cxnSp macro="">
      <xdr:nvCxnSpPr>
        <xdr:cNvPr id="885" name="直線コネクタ 884"/>
        <xdr:cNvCxnSpPr/>
      </xdr:nvCxnSpPr>
      <xdr:spPr>
        <a:xfrm flipV="1">
          <a:off x="13703300" y="1772221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80645</xdr:rowOff>
    </xdr:from>
    <xdr:to>
      <xdr:col>67</xdr:col>
      <xdr:colOff>101600</xdr:colOff>
      <xdr:row>104</xdr:row>
      <xdr:rowOff>10795</xdr:rowOff>
    </xdr:to>
    <xdr:sp macro="" textlink="">
      <xdr:nvSpPr>
        <xdr:cNvPr id="886" name="楕円 885"/>
        <xdr:cNvSpPr/>
      </xdr:nvSpPr>
      <xdr:spPr>
        <a:xfrm>
          <a:off x="12763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131445</xdr:rowOff>
    </xdr:from>
    <xdr:to>
      <xdr:col>71</xdr:col>
      <xdr:colOff>177800</xdr:colOff>
      <xdr:row>103</xdr:row>
      <xdr:rowOff>156211</xdr:rowOff>
    </xdr:to>
    <xdr:cxnSp macro="">
      <xdr:nvCxnSpPr>
        <xdr:cNvPr id="887" name="直線コネクタ 886"/>
        <xdr:cNvCxnSpPr/>
      </xdr:nvCxnSpPr>
      <xdr:spPr>
        <a:xfrm>
          <a:off x="12814300" y="177907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888"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889"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890" name="n_3aveValue【公民館】&#10;有形固定資産減価償却率"/>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891"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892" name="n_1mainValue【公民館】&#10;有形固定資産減価償却率"/>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130191</xdr:rowOff>
    </xdr:from>
    <xdr:ext cx="405111" cy="259045"/>
    <xdr:sp macro="" textlink="">
      <xdr:nvSpPr>
        <xdr:cNvPr id="893" name="n_2mainValue【公民館】&#10;有形固定資産減価償却率"/>
        <xdr:cNvSpPr txBox="1"/>
      </xdr:nvSpPr>
      <xdr:spPr>
        <a:xfrm>
          <a:off x="14389744"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52088</xdr:rowOff>
    </xdr:from>
    <xdr:ext cx="405111" cy="259045"/>
    <xdr:sp macro="" textlink="">
      <xdr:nvSpPr>
        <xdr:cNvPr id="894" name="n_3mainValue【公民館】&#10;有形固定資産減価償却率"/>
        <xdr:cNvSpPr txBox="1"/>
      </xdr:nvSpPr>
      <xdr:spPr>
        <a:xfrm>
          <a:off x="13500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1922</xdr:rowOff>
    </xdr:from>
    <xdr:ext cx="405111" cy="259045"/>
    <xdr:sp macro="" textlink="">
      <xdr:nvSpPr>
        <xdr:cNvPr id="895" name="n_4mainValue【公民館】&#10;有形固定資産減価償却率"/>
        <xdr:cNvSpPr txBox="1"/>
      </xdr:nvSpPr>
      <xdr:spPr>
        <a:xfrm>
          <a:off x="12611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6" name="直線コネクタ 9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7" name="テキスト ボックス 9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8" name="直線コネクタ 9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9" name="テキスト ボックス 9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0" name="直線コネクタ 9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1" name="テキスト ボックス 9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2" name="直線コネクタ 9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3" name="テキスト ボックス 9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4" name="直線コネクタ 9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5" name="テキスト ボックス 9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919" name="直線コネクタ 91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92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921" name="直線コネクタ 92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92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923" name="直線コネクタ 92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924"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5" name="フローチャート: 判断 92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26" name="フローチャート: 判断 92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927" name="フローチャート: 判断 92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8" name="フローチャート: 判断 92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29" name="フローチャート: 判断 92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143511</xdr:rowOff>
    </xdr:from>
    <xdr:to>
      <xdr:col>116</xdr:col>
      <xdr:colOff>114300</xdr:colOff>
      <xdr:row>104</xdr:row>
      <xdr:rowOff>73661</xdr:rowOff>
    </xdr:to>
    <xdr:sp macro="" textlink="">
      <xdr:nvSpPr>
        <xdr:cNvPr id="935" name="楕円 934"/>
        <xdr:cNvSpPr/>
      </xdr:nvSpPr>
      <xdr:spPr>
        <a:xfrm>
          <a:off x="221107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166388</xdr:rowOff>
    </xdr:from>
    <xdr:ext cx="469744" cy="259045"/>
    <xdr:sp macro="" textlink="">
      <xdr:nvSpPr>
        <xdr:cNvPr id="936" name="【公民館】&#10;一人当たり面積該当値テキスト"/>
        <xdr:cNvSpPr txBox="1"/>
      </xdr:nvSpPr>
      <xdr:spPr>
        <a:xfrm>
          <a:off x="22199600"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40639</xdr:rowOff>
    </xdr:from>
    <xdr:to>
      <xdr:col>112</xdr:col>
      <xdr:colOff>38100</xdr:colOff>
      <xdr:row>104</xdr:row>
      <xdr:rowOff>142239</xdr:rowOff>
    </xdr:to>
    <xdr:sp macro="" textlink="">
      <xdr:nvSpPr>
        <xdr:cNvPr id="937" name="楕円 936"/>
        <xdr:cNvSpPr/>
      </xdr:nvSpPr>
      <xdr:spPr>
        <a:xfrm>
          <a:off x="21272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22861</xdr:rowOff>
    </xdr:from>
    <xdr:to>
      <xdr:col>116</xdr:col>
      <xdr:colOff>63500</xdr:colOff>
      <xdr:row>104</xdr:row>
      <xdr:rowOff>91439</xdr:rowOff>
    </xdr:to>
    <xdr:cxnSp macro="">
      <xdr:nvCxnSpPr>
        <xdr:cNvPr id="938" name="直線コネクタ 937"/>
        <xdr:cNvCxnSpPr/>
      </xdr:nvCxnSpPr>
      <xdr:spPr>
        <a:xfrm flipV="1">
          <a:off x="21323300" y="178536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52070</xdr:rowOff>
    </xdr:from>
    <xdr:to>
      <xdr:col>107</xdr:col>
      <xdr:colOff>101600</xdr:colOff>
      <xdr:row>104</xdr:row>
      <xdr:rowOff>153670</xdr:rowOff>
    </xdr:to>
    <xdr:sp macro="" textlink="">
      <xdr:nvSpPr>
        <xdr:cNvPr id="939" name="楕円 938"/>
        <xdr:cNvSpPr/>
      </xdr:nvSpPr>
      <xdr:spPr>
        <a:xfrm>
          <a:off x="20383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91439</xdr:rowOff>
    </xdr:from>
    <xdr:to>
      <xdr:col>111</xdr:col>
      <xdr:colOff>177800</xdr:colOff>
      <xdr:row>104</xdr:row>
      <xdr:rowOff>102870</xdr:rowOff>
    </xdr:to>
    <xdr:cxnSp macro="">
      <xdr:nvCxnSpPr>
        <xdr:cNvPr id="940" name="直線コネクタ 939"/>
        <xdr:cNvCxnSpPr/>
      </xdr:nvCxnSpPr>
      <xdr:spPr>
        <a:xfrm flipV="1">
          <a:off x="20434300" y="17922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97789</xdr:rowOff>
    </xdr:from>
    <xdr:to>
      <xdr:col>102</xdr:col>
      <xdr:colOff>165100</xdr:colOff>
      <xdr:row>105</xdr:row>
      <xdr:rowOff>27939</xdr:rowOff>
    </xdr:to>
    <xdr:sp macro="" textlink="">
      <xdr:nvSpPr>
        <xdr:cNvPr id="941" name="楕円 940"/>
        <xdr:cNvSpPr/>
      </xdr:nvSpPr>
      <xdr:spPr>
        <a:xfrm>
          <a:off x="19494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102870</xdr:rowOff>
    </xdr:from>
    <xdr:to>
      <xdr:col>107</xdr:col>
      <xdr:colOff>50800</xdr:colOff>
      <xdr:row>104</xdr:row>
      <xdr:rowOff>148589</xdr:rowOff>
    </xdr:to>
    <xdr:cxnSp macro="">
      <xdr:nvCxnSpPr>
        <xdr:cNvPr id="942" name="直線コネクタ 941"/>
        <xdr:cNvCxnSpPr/>
      </xdr:nvCxnSpPr>
      <xdr:spPr>
        <a:xfrm flipV="1">
          <a:off x="19545300" y="17933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109220</xdr:rowOff>
    </xdr:from>
    <xdr:to>
      <xdr:col>98</xdr:col>
      <xdr:colOff>38100</xdr:colOff>
      <xdr:row>105</xdr:row>
      <xdr:rowOff>39370</xdr:rowOff>
    </xdr:to>
    <xdr:sp macro="" textlink="">
      <xdr:nvSpPr>
        <xdr:cNvPr id="943" name="楕円 942"/>
        <xdr:cNvSpPr/>
      </xdr:nvSpPr>
      <xdr:spPr>
        <a:xfrm>
          <a:off x="18605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148589</xdr:rowOff>
    </xdr:from>
    <xdr:to>
      <xdr:col>102</xdr:col>
      <xdr:colOff>114300</xdr:colOff>
      <xdr:row>104</xdr:row>
      <xdr:rowOff>160020</xdr:rowOff>
    </xdr:to>
    <xdr:cxnSp macro="">
      <xdr:nvCxnSpPr>
        <xdr:cNvPr id="944" name="直線コネクタ 943"/>
        <xdr:cNvCxnSpPr/>
      </xdr:nvCxnSpPr>
      <xdr:spPr>
        <a:xfrm flipV="1">
          <a:off x="18656300" y="17979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45"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946"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47"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948" name="n_4aveValue【公民館】&#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158766</xdr:rowOff>
    </xdr:from>
    <xdr:ext cx="469744" cy="259045"/>
    <xdr:sp macro="" textlink="">
      <xdr:nvSpPr>
        <xdr:cNvPr id="949" name="n_1mainValue【公民館】&#10;一人当たり面積"/>
        <xdr:cNvSpPr txBox="1"/>
      </xdr:nvSpPr>
      <xdr:spPr>
        <a:xfrm>
          <a:off x="210757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170197</xdr:rowOff>
    </xdr:from>
    <xdr:ext cx="469744" cy="259045"/>
    <xdr:sp macro="" textlink="">
      <xdr:nvSpPr>
        <xdr:cNvPr id="950" name="n_2mainValue【公民館】&#10;一人当たり面積"/>
        <xdr:cNvSpPr txBox="1"/>
      </xdr:nvSpPr>
      <xdr:spPr>
        <a:xfrm>
          <a:off x="20199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44466</xdr:rowOff>
    </xdr:from>
    <xdr:ext cx="469744" cy="259045"/>
    <xdr:sp macro="" textlink="">
      <xdr:nvSpPr>
        <xdr:cNvPr id="951" name="n_3mainValue【公民館】&#10;一人当たり面積"/>
        <xdr:cNvSpPr txBox="1"/>
      </xdr:nvSpPr>
      <xdr:spPr>
        <a:xfrm>
          <a:off x="193104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55897</xdr:rowOff>
    </xdr:from>
    <xdr:ext cx="469744" cy="259045"/>
    <xdr:sp macro="" textlink="">
      <xdr:nvSpPr>
        <xdr:cNvPr id="952" name="n_4mainValue【公民館】&#10;一人当たり面積"/>
        <xdr:cNvSpPr txBox="1"/>
      </xdr:nvSpPr>
      <xdr:spPr>
        <a:xfrm>
          <a:off x="18421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特に有形固定資産減価償却率が高くなっている施設は、公営住宅、児童館であり、特に低くなっている施設は、学校施設、道路、公民館である。公営住宅については、多くの施設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年代までに建設されており、耐用年数である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年（構造により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を大幅に経過しているか経過しつつあり、また、施設の計画的な統廃合が進んでいないことにより一人当たりの面積についても類似団体平均値と比較して大きい状況にある。児童館については、令和元年に川之江児童館の除却を行った影響により、有形固定資産減価償却率は昨年度より上昇している。また、学校施設は、川之江小学校や三島東中学校、新宮小中学校の建替え、妻鳥小学校や松柏小学校、関川小学校及び三島南中学校などの増改築を計画的に行った結果として、有形固定資産減価償却率は類似団体平均値と比較して</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％低くなっている。道路については、市単道路改良事業や街路事業を計画的に進めている結果として、有形固定資産減価償却率は</a:t>
          </a:r>
          <a:r>
            <a:rPr kumimoji="1" lang="en-US" altLang="ja-JP" sz="1300">
              <a:latin typeface="ＭＳ Ｐゴシック" panose="020B0600070205080204" pitchFamily="50" charset="-128"/>
              <a:ea typeface="ＭＳ Ｐゴシック" panose="020B0600070205080204" pitchFamily="50" charset="-128"/>
            </a:rPr>
            <a:t>47.1</a:t>
          </a:r>
          <a:r>
            <a:rPr kumimoji="1" lang="ja-JP" altLang="en-US" sz="1300">
              <a:latin typeface="ＭＳ Ｐゴシック" panose="020B0600070205080204" pitchFamily="50" charset="-128"/>
              <a:ea typeface="ＭＳ Ｐゴシック" panose="020B0600070205080204" pitchFamily="50" charset="-128"/>
            </a:rPr>
            <a:t>％と、類似団体平均値と比較して</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％低くなっている。公民館は、令和元年度に金生公民館の新設を行った影響により、有形固定資産減価償却率は昨年度より</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％低くなり、類似団体平均値と比較して</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86,406
85,456
421.24
45,543,477
42,676,354
1,954,711
23,687,373
63,112,851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159294</xdr:rowOff>
    </xdr:from>
    <xdr:to>
      <xdr:col>24</xdr:col>
      <xdr:colOff>114300</xdr:colOff>
      <xdr:row>38</xdr:row>
      <xdr:rowOff>89444</xdr:rowOff>
    </xdr:to>
    <xdr:sp macro="" textlink="">
      <xdr:nvSpPr>
        <xdr:cNvPr id="74" name="楕円 73"/>
        <xdr:cNvSpPr/>
      </xdr:nvSpPr>
      <xdr:spPr>
        <a:xfrm>
          <a:off x="45847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137721</xdr:rowOff>
    </xdr:from>
    <xdr:ext cx="405111" cy="259045"/>
    <xdr:sp macro="" textlink="">
      <xdr:nvSpPr>
        <xdr:cNvPr id="75" name="【図書館】&#10;有形固定資産減価償却率該当値テキスト"/>
        <xdr:cNvSpPr txBox="1"/>
      </xdr:nvSpPr>
      <xdr:spPr>
        <a:xfrm>
          <a:off x="4673600"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120106</xdr:rowOff>
    </xdr:from>
    <xdr:to>
      <xdr:col>20</xdr:col>
      <xdr:colOff>38100</xdr:colOff>
      <xdr:row>38</xdr:row>
      <xdr:rowOff>50256</xdr:rowOff>
    </xdr:to>
    <xdr:sp macro="" textlink="">
      <xdr:nvSpPr>
        <xdr:cNvPr id="76" name="楕円 75"/>
        <xdr:cNvSpPr/>
      </xdr:nvSpPr>
      <xdr:spPr>
        <a:xfrm>
          <a:off x="3746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170906</xdr:rowOff>
    </xdr:from>
    <xdr:to>
      <xdr:col>24</xdr:col>
      <xdr:colOff>63500</xdr:colOff>
      <xdr:row>38</xdr:row>
      <xdr:rowOff>38644</xdr:rowOff>
    </xdr:to>
    <xdr:cxnSp macro="">
      <xdr:nvCxnSpPr>
        <xdr:cNvPr id="77" name="直線コネクタ 76"/>
        <xdr:cNvCxnSpPr/>
      </xdr:nvCxnSpPr>
      <xdr:spPr>
        <a:xfrm>
          <a:off x="3797300" y="651455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80917</xdr:rowOff>
    </xdr:from>
    <xdr:to>
      <xdr:col>15</xdr:col>
      <xdr:colOff>101600</xdr:colOff>
      <xdr:row>38</xdr:row>
      <xdr:rowOff>11068</xdr:rowOff>
    </xdr:to>
    <xdr:sp macro="" textlink="">
      <xdr:nvSpPr>
        <xdr:cNvPr id="78" name="楕円 77"/>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131717</xdr:rowOff>
    </xdr:from>
    <xdr:to>
      <xdr:col>19</xdr:col>
      <xdr:colOff>177800</xdr:colOff>
      <xdr:row>37</xdr:row>
      <xdr:rowOff>170906</xdr:rowOff>
    </xdr:to>
    <xdr:cxnSp macro="">
      <xdr:nvCxnSpPr>
        <xdr:cNvPr id="79" name="直線コネクタ 78"/>
        <xdr:cNvCxnSpPr/>
      </xdr:nvCxnSpPr>
      <xdr:spPr>
        <a:xfrm>
          <a:off x="2908300" y="64753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41728</xdr:rowOff>
    </xdr:from>
    <xdr:to>
      <xdr:col>10</xdr:col>
      <xdr:colOff>165100</xdr:colOff>
      <xdr:row>37</xdr:row>
      <xdr:rowOff>143328</xdr:rowOff>
    </xdr:to>
    <xdr:sp macro="" textlink="">
      <xdr:nvSpPr>
        <xdr:cNvPr id="80" name="楕円 79"/>
        <xdr:cNvSpPr/>
      </xdr:nvSpPr>
      <xdr:spPr>
        <a:xfrm>
          <a:off x="1968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92528</xdr:rowOff>
    </xdr:from>
    <xdr:to>
      <xdr:col>15</xdr:col>
      <xdr:colOff>50800</xdr:colOff>
      <xdr:row>37</xdr:row>
      <xdr:rowOff>131717</xdr:rowOff>
    </xdr:to>
    <xdr:cxnSp macro="">
      <xdr:nvCxnSpPr>
        <xdr:cNvPr id="81" name="直線コネクタ 80"/>
        <xdr:cNvCxnSpPr/>
      </xdr:nvCxnSpPr>
      <xdr:spPr>
        <a:xfrm>
          <a:off x="2019300" y="643617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xdr:rowOff>
    </xdr:from>
    <xdr:to>
      <xdr:col>6</xdr:col>
      <xdr:colOff>38100</xdr:colOff>
      <xdr:row>37</xdr:row>
      <xdr:rowOff>104140</xdr:rowOff>
    </xdr:to>
    <xdr:sp macro="" textlink="">
      <xdr:nvSpPr>
        <xdr:cNvPr id="82" name="楕円 81"/>
        <xdr:cNvSpPr/>
      </xdr:nvSpPr>
      <xdr:spPr>
        <a:xfrm>
          <a:off x="1079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53340</xdr:rowOff>
    </xdr:from>
    <xdr:to>
      <xdr:col>10</xdr:col>
      <xdr:colOff>114300</xdr:colOff>
      <xdr:row>37</xdr:row>
      <xdr:rowOff>92528</xdr:rowOff>
    </xdr:to>
    <xdr:cxnSp macro="">
      <xdr:nvCxnSpPr>
        <xdr:cNvPr id="83" name="直線コネクタ 82"/>
        <xdr:cNvCxnSpPr/>
      </xdr:nvCxnSpPr>
      <xdr:spPr>
        <a:xfrm>
          <a:off x="1130300" y="63969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41383</xdr:rowOff>
    </xdr:from>
    <xdr:ext cx="405111" cy="259045"/>
    <xdr:sp macro="" textlink="">
      <xdr:nvSpPr>
        <xdr:cNvPr id="88" name="n_1mainValue【図書館】&#10;有形固定資産減価償却率"/>
        <xdr:cNvSpPr txBox="1"/>
      </xdr:nvSpPr>
      <xdr:spPr>
        <a:xfrm>
          <a:off x="35820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2194</xdr:rowOff>
    </xdr:from>
    <xdr:ext cx="405111" cy="259045"/>
    <xdr:sp macro="" textlink="">
      <xdr:nvSpPr>
        <xdr:cNvPr id="89" name="n_2mainValue【図書館】&#10;有形固定資産減価償却率"/>
        <xdr:cNvSpPr txBox="1"/>
      </xdr:nvSpPr>
      <xdr:spPr>
        <a:xfrm>
          <a:off x="2705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134455</xdr:rowOff>
    </xdr:from>
    <xdr:ext cx="405111" cy="259045"/>
    <xdr:sp macro="" textlink="">
      <xdr:nvSpPr>
        <xdr:cNvPr id="90" name="n_3mainValue【図書館】&#10;有形固定資産減価償却率"/>
        <xdr:cNvSpPr txBox="1"/>
      </xdr:nvSpPr>
      <xdr:spPr>
        <a:xfrm>
          <a:off x="1816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91" name="n_4mainValue【図書館】&#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0</xdr:rowOff>
    </xdr:from>
    <xdr:to>
      <xdr:col>55</xdr:col>
      <xdr:colOff>50800</xdr:colOff>
      <xdr:row>38</xdr:row>
      <xdr:rowOff>101600</xdr:rowOff>
    </xdr:to>
    <xdr:sp macro="" textlink="">
      <xdr:nvSpPr>
        <xdr:cNvPr id="131" name="楕円 130"/>
        <xdr:cNvSpPr/>
      </xdr:nvSpPr>
      <xdr:spPr>
        <a:xfrm>
          <a:off x="10426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32" name="【図書館】&#10;一人当たり面積該当値テキスト"/>
        <xdr:cNvSpPr txBox="1"/>
      </xdr:nvSpPr>
      <xdr:spPr>
        <a:xfrm>
          <a:off x="105156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33" name="楕円 132"/>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38</xdr:row>
      <xdr:rowOff>50800</xdr:rowOff>
    </xdr:to>
    <xdr:cxnSp macro="">
      <xdr:nvCxnSpPr>
        <xdr:cNvPr id="134" name="直線コネクタ 133"/>
        <xdr:cNvCxnSpPr/>
      </xdr:nvCxnSpPr>
      <xdr:spPr>
        <a:xfrm>
          <a:off x="9639300" y="656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xdr:rowOff>
    </xdr:from>
    <xdr:to>
      <xdr:col>46</xdr:col>
      <xdr:colOff>38100</xdr:colOff>
      <xdr:row>38</xdr:row>
      <xdr:rowOff>114300</xdr:rowOff>
    </xdr:to>
    <xdr:sp macro="" textlink="">
      <xdr:nvSpPr>
        <xdr:cNvPr id="135" name="楕円 134"/>
        <xdr:cNvSpPr/>
      </xdr:nvSpPr>
      <xdr:spPr>
        <a:xfrm>
          <a:off x="869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38</xdr:row>
      <xdr:rowOff>63500</xdr:rowOff>
    </xdr:to>
    <xdr:cxnSp macro="">
      <xdr:nvCxnSpPr>
        <xdr:cNvPr id="136" name="直線コネクタ 135"/>
        <xdr:cNvCxnSpPr/>
      </xdr:nvCxnSpPr>
      <xdr:spPr>
        <a:xfrm flipV="1">
          <a:off x="8750300" y="656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xdr:rowOff>
    </xdr:from>
    <xdr:to>
      <xdr:col>41</xdr:col>
      <xdr:colOff>101600</xdr:colOff>
      <xdr:row>38</xdr:row>
      <xdr:rowOff>114300</xdr:rowOff>
    </xdr:to>
    <xdr:sp macro="" textlink="">
      <xdr:nvSpPr>
        <xdr:cNvPr id="137" name="楕円 136"/>
        <xdr:cNvSpPr/>
      </xdr:nvSpPr>
      <xdr:spPr>
        <a:xfrm>
          <a:off x="7810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63500</xdr:rowOff>
    </xdr:from>
    <xdr:to>
      <xdr:col>45</xdr:col>
      <xdr:colOff>177800</xdr:colOff>
      <xdr:row>38</xdr:row>
      <xdr:rowOff>63500</xdr:rowOff>
    </xdr:to>
    <xdr:cxnSp macro="">
      <xdr:nvCxnSpPr>
        <xdr:cNvPr id="138" name="直線コネクタ 137"/>
        <xdr:cNvCxnSpPr/>
      </xdr:nvCxnSpPr>
      <xdr:spPr>
        <a:xfrm>
          <a:off x="7861300" y="657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9" name="楕円 138"/>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63500</xdr:rowOff>
    </xdr:from>
    <xdr:to>
      <xdr:col>41</xdr:col>
      <xdr:colOff>50800</xdr:colOff>
      <xdr:row>38</xdr:row>
      <xdr:rowOff>76200</xdr:rowOff>
    </xdr:to>
    <xdr:cxnSp macro="">
      <xdr:nvCxnSpPr>
        <xdr:cNvPr id="140" name="直線コネクタ 139"/>
        <xdr:cNvCxnSpPr/>
      </xdr:nvCxnSpPr>
      <xdr:spPr>
        <a:xfrm flipV="1">
          <a:off x="69723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118127</xdr:rowOff>
    </xdr:from>
    <xdr:ext cx="469744" cy="259045"/>
    <xdr:sp macro="" textlink="">
      <xdr:nvSpPr>
        <xdr:cNvPr id="145"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130827</xdr:rowOff>
    </xdr:from>
    <xdr:ext cx="469744" cy="259045"/>
    <xdr:sp macro="" textlink="">
      <xdr:nvSpPr>
        <xdr:cNvPr id="146" name="n_2mainValue【図書館】&#10;一人当たり面積"/>
        <xdr:cNvSpPr txBox="1"/>
      </xdr:nvSpPr>
      <xdr:spPr>
        <a:xfrm>
          <a:off x="8515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130827</xdr:rowOff>
    </xdr:from>
    <xdr:ext cx="469744" cy="259045"/>
    <xdr:sp macro="" textlink="">
      <xdr:nvSpPr>
        <xdr:cNvPr id="147" name="n_3mainValue【図書館】&#10;一人当たり面積"/>
        <xdr:cNvSpPr txBox="1"/>
      </xdr:nvSpPr>
      <xdr:spPr>
        <a:xfrm>
          <a:off x="7626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8" name="n_4main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39007</xdr:rowOff>
    </xdr:from>
    <xdr:to>
      <xdr:col>24</xdr:col>
      <xdr:colOff>114300</xdr:colOff>
      <xdr:row>61</xdr:row>
      <xdr:rowOff>140607</xdr:rowOff>
    </xdr:to>
    <xdr:sp macro="" textlink="">
      <xdr:nvSpPr>
        <xdr:cNvPr id="190" name="楕円 189"/>
        <xdr:cNvSpPr/>
      </xdr:nvSpPr>
      <xdr:spPr>
        <a:xfrm>
          <a:off x="4584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17434</xdr:rowOff>
    </xdr:from>
    <xdr:ext cx="405111" cy="259045"/>
    <xdr:sp macro="" textlink="">
      <xdr:nvSpPr>
        <xdr:cNvPr id="191" name="【体育館・プール】&#10;有形固定資産減価償却率該当値テキスト"/>
        <xdr:cNvSpPr txBox="1"/>
      </xdr:nvSpPr>
      <xdr:spPr>
        <a:xfrm>
          <a:off x="4673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xdr:rowOff>
    </xdr:from>
    <xdr:to>
      <xdr:col>20</xdr:col>
      <xdr:colOff>38100</xdr:colOff>
      <xdr:row>61</xdr:row>
      <xdr:rowOff>103051</xdr:rowOff>
    </xdr:to>
    <xdr:sp macro="" textlink="">
      <xdr:nvSpPr>
        <xdr:cNvPr id="192" name="楕円 191"/>
        <xdr:cNvSpPr/>
      </xdr:nvSpPr>
      <xdr:spPr>
        <a:xfrm>
          <a:off x="3746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52251</xdr:rowOff>
    </xdr:from>
    <xdr:to>
      <xdr:col>24</xdr:col>
      <xdr:colOff>63500</xdr:colOff>
      <xdr:row>61</xdr:row>
      <xdr:rowOff>89807</xdr:rowOff>
    </xdr:to>
    <xdr:cxnSp macro="">
      <xdr:nvCxnSpPr>
        <xdr:cNvPr id="193" name="直線コネクタ 192"/>
        <xdr:cNvCxnSpPr/>
      </xdr:nvCxnSpPr>
      <xdr:spPr>
        <a:xfrm>
          <a:off x="3797300" y="105107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136978</xdr:rowOff>
    </xdr:from>
    <xdr:to>
      <xdr:col>15</xdr:col>
      <xdr:colOff>101600</xdr:colOff>
      <xdr:row>61</xdr:row>
      <xdr:rowOff>67128</xdr:rowOff>
    </xdr:to>
    <xdr:sp macro="" textlink="">
      <xdr:nvSpPr>
        <xdr:cNvPr id="194" name="楕円 193"/>
        <xdr:cNvSpPr/>
      </xdr:nvSpPr>
      <xdr:spPr>
        <a:xfrm>
          <a:off x="2857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16328</xdr:rowOff>
    </xdr:from>
    <xdr:to>
      <xdr:col>19</xdr:col>
      <xdr:colOff>177800</xdr:colOff>
      <xdr:row>61</xdr:row>
      <xdr:rowOff>52251</xdr:rowOff>
    </xdr:to>
    <xdr:cxnSp macro="">
      <xdr:nvCxnSpPr>
        <xdr:cNvPr id="195" name="直線コネクタ 194"/>
        <xdr:cNvCxnSpPr/>
      </xdr:nvCxnSpPr>
      <xdr:spPr>
        <a:xfrm>
          <a:off x="2908300" y="104747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6" name="楕円 195"/>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16328</xdr:rowOff>
    </xdr:to>
    <xdr:cxnSp macro="">
      <xdr:nvCxnSpPr>
        <xdr:cNvPr id="197" name="直線コネクタ 196"/>
        <xdr:cNvCxnSpPr/>
      </xdr:nvCxnSpPr>
      <xdr:spPr>
        <a:xfrm>
          <a:off x="2019300" y="104388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66766</xdr:rowOff>
    </xdr:from>
    <xdr:to>
      <xdr:col>6</xdr:col>
      <xdr:colOff>38100</xdr:colOff>
      <xdr:row>60</xdr:row>
      <xdr:rowOff>168366</xdr:rowOff>
    </xdr:to>
    <xdr:sp macro="" textlink="">
      <xdr:nvSpPr>
        <xdr:cNvPr id="198" name="楕円 197"/>
        <xdr:cNvSpPr/>
      </xdr:nvSpPr>
      <xdr:spPr>
        <a:xfrm>
          <a:off x="1079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117566</xdr:rowOff>
    </xdr:from>
    <xdr:to>
      <xdr:col>10</xdr:col>
      <xdr:colOff>114300</xdr:colOff>
      <xdr:row>60</xdr:row>
      <xdr:rowOff>151856</xdr:rowOff>
    </xdr:to>
    <xdr:cxnSp macro="">
      <xdr:nvCxnSpPr>
        <xdr:cNvPr id="199" name="直線コネクタ 198"/>
        <xdr:cNvCxnSpPr/>
      </xdr:nvCxnSpPr>
      <xdr:spPr>
        <a:xfrm>
          <a:off x="1130300" y="104045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94178</xdr:rowOff>
    </xdr:from>
    <xdr:ext cx="405111" cy="259045"/>
    <xdr:sp macro="" textlink="">
      <xdr:nvSpPr>
        <xdr:cNvPr id="204" name="n_1mainValue【体育館・プール】&#10;有形固定資産減価償却率"/>
        <xdr:cNvSpPr txBox="1"/>
      </xdr:nvSpPr>
      <xdr:spPr>
        <a:xfrm>
          <a:off x="35820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58255</xdr:rowOff>
    </xdr:from>
    <xdr:ext cx="405111" cy="259045"/>
    <xdr:sp macro="" textlink="">
      <xdr:nvSpPr>
        <xdr:cNvPr id="205" name="n_2mainValue【体育館・プール】&#10;有形固定資産減価償却率"/>
        <xdr:cNvSpPr txBox="1"/>
      </xdr:nvSpPr>
      <xdr:spPr>
        <a:xfrm>
          <a:off x="2705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6" name="n_3mainValue【体育館・プー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7" name="n_4mainValue【体育館・プール】&#10;有形固定資産減価償却率"/>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36"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27305</xdr:rowOff>
    </xdr:from>
    <xdr:to>
      <xdr:col>55</xdr:col>
      <xdr:colOff>50800</xdr:colOff>
      <xdr:row>61</xdr:row>
      <xdr:rowOff>128905</xdr:rowOff>
    </xdr:to>
    <xdr:sp macro="" textlink="">
      <xdr:nvSpPr>
        <xdr:cNvPr id="247" name="楕円 246"/>
        <xdr:cNvSpPr/>
      </xdr:nvSpPr>
      <xdr:spPr>
        <a:xfrm>
          <a:off x="104267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50182</xdr:rowOff>
    </xdr:from>
    <xdr:ext cx="469744" cy="259045"/>
    <xdr:sp macro="" textlink="">
      <xdr:nvSpPr>
        <xdr:cNvPr id="248" name="【体育館・プール】&#10;一人当たり面積該当値テキスト"/>
        <xdr:cNvSpPr txBox="1"/>
      </xdr:nvSpPr>
      <xdr:spPr>
        <a:xfrm>
          <a:off x="10515600"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33020</xdr:rowOff>
    </xdr:from>
    <xdr:to>
      <xdr:col>50</xdr:col>
      <xdr:colOff>165100</xdr:colOff>
      <xdr:row>61</xdr:row>
      <xdr:rowOff>134620</xdr:rowOff>
    </xdr:to>
    <xdr:sp macro="" textlink="">
      <xdr:nvSpPr>
        <xdr:cNvPr id="249" name="楕円 248"/>
        <xdr:cNvSpPr/>
      </xdr:nvSpPr>
      <xdr:spPr>
        <a:xfrm>
          <a:off x="9588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78105</xdr:rowOff>
    </xdr:from>
    <xdr:to>
      <xdr:col>55</xdr:col>
      <xdr:colOff>0</xdr:colOff>
      <xdr:row>61</xdr:row>
      <xdr:rowOff>83820</xdr:rowOff>
    </xdr:to>
    <xdr:cxnSp macro="">
      <xdr:nvCxnSpPr>
        <xdr:cNvPr id="250" name="直線コネクタ 249"/>
        <xdr:cNvCxnSpPr/>
      </xdr:nvCxnSpPr>
      <xdr:spPr>
        <a:xfrm flipV="1">
          <a:off x="9639300" y="105365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40640</xdr:rowOff>
    </xdr:from>
    <xdr:to>
      <xdr:col>46</xdr:col>
      <xdr:colOff>38100</xdr:colOff>
      <xdr:row>61</xdr:row>
      <xdr:rowOff>142240</xdr:rowOff>
    </xdr:to>
    <xdr:sp macro="" textlink="">
      <xdr:nvSpPr>
        <xdr:cNvPr id="251" name="楕円 250"/>
        <xdr:cNvSpPr/>
      </xdr:nvSpPr>
      <xdr:spPr>
        <a:xfrm>
          <a:off x="869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83820</xdr:rowOff>
    </xdr:from>
    <xdr:to>
      <xdr:col>50</xdr:col>
      <xdr:colOff>114300</xdr:colOff>
      <xdr:row>61</xdr:row>
      <xdr:rowOff>91440</xdr:rowOff>
    </xdr:to>
    <xdr:cxnSp macro="">
      <xdr:nvCxnSpPr>
        <xdr:cNvPr id="252" name="直線コネクタ 251"/>
        <xdr:cNvCxnSpPr/>
      </xdr:nvCxnSpPr>
      <xdr:spPr>
        <a:xfrm flipV="1">
          <a:off x="8750300" y="10542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44450</xdr:rowOff>
    </xdr:from>
    <xdr:to>
      <xdr:col>41</xdr:col>
      <xdr:colOff>101600</xdr:colOff>
      <xdr:row>61</xdr:row>
      <xdr:rowOff>146050</xdr:rowOff>
    </xdr:to>
    <xdr:sp macro="" textlink="">
      <xdr:nvSpPr>
        <xdr:cNvPr id="253" name="楕円 252"/>
        <xdr:cNvSpPr/>
      </xdr:nvSpPr>
      <xdr:spPr>
        <a:xfrm>
          <a:off x="781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91440</xdr:rowOff>
    </xdr:from>
    <xdr:to>
      <xdr:col>45</xdr:col>
      <xdr:colOff>177800</xdr:colOff>
      <xdr:row>61</xdr:row>
      <xdr:rowOff>95250</xdr:rowOff>
    </xdr:to>
    <xdr:cxnSp macro="">
      <xdr:nvCxnSpPr>
        <xdr:cNvPr id="254" name="直線コネクタ 253"/>
        <xdr:cNvCxnSpPr/>
      </xdr:nvCxnSpPr>
      <xdr:spPr>
        <a:xfrm flipV="1">
          <a:off x="7861300" y="10549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50165</xdr:rowOff>
    </xdr:from>
    <xdr:to>
      <xdr:col>36</xdr:col>
      <xdr:colOff>165100</xdr:colOff>
      <xdr:row>61</xdr:row>
      <xdr:rowOff>151765</xdr:rowOff>
    </xdr:to>
    <xdr:sp macro="" textlink="">
      <xdr:nvSpPr>
        <xdr:cNvPr id="255" name="楕円 254"/>
        <xdr:cNvSpPr/>
      </xdr:nvSpPr>
      <xdr:spPr>
        <a:xfrm>
          <a:off x="6921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95250</xdr:rowOff>
    </xdr:from>
    <xdr:to>
      <xdr:col>41</xdr:col>
      <xdr:colOff>50800</xdr:colOff>
      <xdr:row>61</xdr:row>
      <xdr:rowOff>100965</xdr:rowOff>
    </xdr:to>
    <xdr:cxnSp macro="">
      <xdr:nvCxnSpPr>
        <xdr:cNvPr id="256" name="直線コネクタ 255"/>
        <xdr:cNvCxnSpPr/>
      </xdr:nvCxnSpPr>
      <xdr:spPr>
        <a:xfrm flipV="1">
          <a:off x="6972300" y="105537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57" name="n_1aveValue【体育館・プール】&#10;一人当たり面積"/>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58" name="n_2aveValue【体育館・プール】&#10;一人当たり面積"/>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112412</xdr:rowOff>
    </xdr:from>
    <xdr:ext cx="469744" cy="259045"/>
    <xdr:sp macro="" textlink="">
      <xdr:nvSpPr>
        <xdr:cNvPr id="260" name="n_4aveValue【体育館・プール】&#10;一人当たり面積"/>
        <xdr:cNvSpPr txBox="1"/>
      </xdr:nvSpPr>
      <xdr:spPr>
        <a:xfrm>
          <a:off x="6737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151147</xdr:rowOff>
    </xdr:from>
    <xdr:ext cx="469744" cy="259045"/>
    <xdr:sp macro="" textlink="">
      <xdr:nvSpPr>
        <xdr:cNvPr id="261" name="n_1main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158767</xdr:rowOff>
    </xdr:from>
    <xdr:ext cx="469744" cy="259045"/>
    <xdr:sp macro="" textlink="">
      <xdr:nvSpPr>
        <xdr:cNvPr id="262" name="n_2mainValue【体育館・プール】&#10;一人当たり面積"/>
        <xdr:cNvSpPr txBox="1"/>
      </xdr:nvSpPr>
      <xdr:spPr>
        <a:xfrm>
          <a:off x="8515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162577</xdr:rowOff>
    </xdr:from>
    <xdr:ext cx="469744" cy="259045"/>
    <xdr:sp macro="" textlink="">
      <xdr:nvSpPr>
        <xdr:cNvPr id="263" name="n_3mainValue【体育館・プール】&#10;一人当たり面積"/>
        <xdr:cNvSpPr txBox="1"/>
      </xdr:nvSpPr>
      <xdr:spPr>
        <a:xfrm>
          <a:off x="7626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168292</xdr:rowOff>
    </xdr:from>
    <xdr:ext cx="469744" cy="259045"/>
    <xdr:sp macro="" textlink="">
      <xdr:nvSpPr>
        <xdr:cNvPr id="264" name="n_4mainValue【体育館・プール】&#10;一人当たり面積"/>
        <xdr:cNvSpPr txBox="1"/>
      </xdr:nvSpPr>
      <xdr:spPr>
        <a:xfrm>
          <a:off x="6737427" y="1028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305" name="楕円 304"/>
        <xdr:cNvSpPr/>
      </xdr:nvSpPr>
      <xdr:spPr>
        <a:xfrm>
          <a:off x="4584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120032</xdr:rowOff>
    </xdr:from>
    <xdr:ext cx="405111" cy="259045"/>
    <xdr:sp macro="" textlink="">
      <xdr:nvSpPr>
        <xdr:cNvPr id="306" name="【福祉施設】&#10;有形固定資産減価償却率該当値テキスト"/>
        <xdr:cNvSpPr txBox="1"/>
      </xdr:nvSpPr>
      <xdr:spPr>
        <a:xfrm>
          <a:off x="4673600"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99695</xdr:rowOff>
    </xdr:from>
    <xdr:to>
      <xdr:col>20</xdr:col>
      <xdr:colOff>38100</xdr:colOff>
      <xdr:row>82</xdr:row>
      <xdr:rowOff>29845</xdr:rowOff>
    </xdr:to>
    <xdr:sp macro="" textlink="">
      <xdr:nvSpPr>
        <xdr:cNvPr id="307" name="楕円 306"/>
        <xdr:cNvSpPr/>
      </xdr:nvSpPr>
      <xdr:spPr>
        <a:xfrm>
          <a:off x="3746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150495</xdr:rowOff>
    </xdr:from>
    <xdr:to>
      <xdr:col>24</xdr:col>
      <xdr:colOff>63500</xdr:colOff>
      <xdr:row>82</xdr:row>
      <xdr:rowOff>20955</xdr:rowOff>
    </xdr:to>
    <xdr:cxnSp macro="">
      <xdr:nvCxnSpPr>
        <xdr:cNvPr id="308" name="直線コネクタ 307"/>
        <xdr:cNvCxnSpPr/>
      </xdr:nvCxnSpPr>
      <xdr:spPr>
        <a:xfrm>
          <a:off x="3797300" y="140379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309" name="楕円 308"/>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150495</xdr:rowOff>
    </xdr:to>
    <xdr:cxnSp macro="">
      <xdr:nvCxnSpPr>
        <xdr:cNvPr id="310" name="直線コネクタ 309"/>
        <xdr:cNvCxnSpPr/>
      </xdr:nvCxnSpPr>
      <xdr:spPr>
        <a:xfrm>
          <a:off x="2908300" y="139979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80645</xdr:rowOff>
    </xdr:from>
    <xdr:to>
      <xdr:col>10</xdr:col>
      <xdr:colOff>165100</xdr:colOff>
      <xdr:row>82</xdr:row>
      <xdr:rowOff>10795</xdr:rowOff>
    </xdr:to>
    <xdr:sp macro="" textlink="">
      <xdr:nvSpPr>
        <xdr:cNvPr id="311" name="楕円 310"/>
        <xdr:cNvSpPr/>
      </xdr:nvSpPr>
      <xdr:spPr>
        <a:xfrm>
          <a:off x="1968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110489</xdr:rowOff>
    </xdr:from>
    <xdr:to>
      <xdr:col>15</xdr:col>
      <xdr:colOff>50800</xdr:colOff>
      <xdr:row>81</xdr:row>
      <xdr:rowOff>131445</xdr:rowOff>
    </xdr:to>
    <xdr:cxnSp macro="">
      <xdr:nvCxnSpPr>
        <xdr:cNvPr id="312" name="直線コネクタ 311"/>
        <xdr:cNvCxnSpPr/>
      </xdr:nvCxnSpPr>
      <xdr:spPr>
        <a:xfrm flipV="1">
          <a:off x="2019300" y="1399793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46355</xdr:rowOff>
    </xdr:from>
    <xdr:to>
      <xdr:col>6</xdr:col>
      <xdr:colOff>38100</xdr:colOff>
      <xdr:row>81</xdr:row>
      <xdr:rowOff>147955</xdr:rowOff>
    </xdr:to>
    <xdr:sp macro="" textlink="">
      <xdr:nvSpPr>
        <xdr:cNvPr id="313" name="楕円 312"/>
        <xdr:cNvSpPr/>
      </xdr:nvSpPr>
      <xdr:spPr>
        <a:xfrm>
          <a:off x="1079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97155</xdr:rowOff>
    </xdr:from>
    <xdr:to>
      <xdr:col>10</xdr:col>
      <xdr:colOff>114300</xdr:colOff>
      <xdr:row>81</xdr:row>
      <xdr:rowOff>131445</xdr:rowOff>
    </xdr:to>
    <xdr:cxnSp macro="">
      <xdr:nvCxnSpPr>
        <xdr:cNvPr id="314" name="直線コネクタ 313"/>
        <xdr:cNvCxnSpPr/>
      </xdr:nvCxnSpPr>
      <xdr:spPr>
        <a:xfrm>
          <a:off x="1130300" y="139846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20972</xdr:rowOff>
    </xdr:from>
    <xdr:ext cx="405111" cy="259045"/>
    <xdr:sp macro="" textlink="">
      <xdr:nvSpPr>
        <xdr:cNvPr id="319" name="n_1mainValue【福祉施設】&#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152416</xdr:rowOff>
    </xdr:from>
    <xdr:ext cx="405111" cy="259045"/>
    <xdr:sp macro="" textlink="">
      <xdr:nvSpPr>
        <xdr:cNvPr id="320" name="n_2mainValue【福祉施設】&#10;有形固定資産減価償却率"/>
        <xdr:cNvSpPr txBox="1"/>
      </xdr:nvSpPr>
      <xdr:spPr>
        <a:xfrm>
          <a:off x="2705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21" name="n_3mainValue【福祉施設】&#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139082</xdr:rowOff>
    </xdr:from>
    <xdr:ext cx="405111" cy="259045"/>
    <xdr:sp macro="" textlink="">
      <xdr:nvSpPr>
        <xdr:cNvPr id="322" name="n_4mainValue【福祉施設】&#10;有形固定資産減価償却率"/>
        <xdr:cNvSpPr txBox="1"/>
      </xdr:nvSpPr>
      <xdr:spPr>
        <a:xfrm>
          <a:off x="927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34652</xdr:rowOff>
    </xdr:from>
    <xdr:to>
      <xdr:col>55</xdr:col>
      <xdr:colOff>50800</xdr:colOff>
      <xdr:row>85</xdr:row>
      <xdr:rowOff>136252</xdr:rowOff>
    </xdr:to>
    <xdr:sp macro="" textlink="">
      <xdr:nvSpPr>
        <xdr:cNvPr id="364" name="楕円 363"/>
        <xdr:cNvSpPr/>
      </xdr:nvSpPr>
      <xdr:spPr>
        <a:xfrm>
          <a:off x="10426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13079</xdr:rowOff>
    </xdr:from>
    <xdr:ext cx="469744" cy="259045"/>
    <xdr:sp macro="" textlink="">
      <xdr:nvSpPr>
        <xdr:cNvPr id="365" name="【福祉施設】&#10;一人当たり面積該当値テキスト"/>
        <xdr:cNvSpPr txBox="1"/>
      </xdr:nvSpPr>
      <xdr:spPr>
        <a:xfrm>
          <a:off x="10515600"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37919</xdr:rowOff>
    </xdr:from>
    <xdr:to>
      <xdr:col>50</xdr:col>
      <xdr:colOff>165100</xdr:colOff>
      <xdr:row>85</xdr:row>
      <xdr:rowOff>139519</xdr:rowOff>
    </xdr:to>
    <xdr:sp macro="" textlink="">
      <xdr:nvSpPr>
        <xdr:cNvPr id="366" name="楕円 365"/>
        <xdr:cNvSpPr/>
      </xdr:nvSpPr>
      <xdr:spPr>
        <a:xfrm>
          <a:off x="9588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85452</xdr:rowOff>
    </xdr:from>
    <xdr:to>
      <xdr:col>55</xdr:col>
      <xdr:colOff>0</xdr:colOff>
      <xdr:row>85</xdr:row>
      <xdr:rowOff>88719</xdr:rowOff>
    </xdr:to>
    <xdr:cxnSp macro="">
      <xdr:nvCxnSpPr>
        <xdr:cNvPr id="367" name="直線コネクタ 366"/>
        <xdr:cNvCxnSpPr/>
      </xdr:nvCxnSpPr>
      <xdr:spPr>
        <a:xfrm flipV="1">
          <a:off x="9639300" y="146587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41184</xdr:rowOff>
    </xdr:from>
    <xdr:to>
      <xdr:col>46</xdr:col>
      <xdr:colOff>38100</xdr:colOff>
      <xdr:row>85</xdr:row>
      <xdr:rowOff>142784</xdr:rowOff>
    </xdr:to>
    <xdr:sp macro="" textlink="">
      <xdr:nvSpPr>
        <xdr:cNvPr id="368" name="楕円 367"/>
        <xdr:cNvSpPr/>
      </xdr:nvSpPr>
      <xdr:spPr>
        <a:xfrm>
          <a:off x="8699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88719</xdr:rowOff>
    </xdr:from>
    <xdr:to>
      <xdr:col>50</xdr:col>
      <xdr:colOff>114300</xdr:colOff>
      <xdr:row>85</xdr:row>
      <xdr:rowOff>91984</xdr:rowOff>
    </xdr:to>
    <xdr:cxnSp macro="">
      <xdr:nvCxnSpPr>
        <xdr:cNvPr id="369" name="直線コネクタ 368"/>
        <xdr:cNvCxnSpPr/>
      </xdr:nvCxnSpPr>
      <xdr:spPr>
        <a:xfrm flipV="1">
          <a:off x="8750300" y="1466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41184</xdr:rowOff>
    </xdr:from>
    <xdr:to>
      <xdr:col>41</xdr:col>
      <xdr:colOff>101600</xdr:colOff>
      <xdr:row>85</xdr:row>
      <xdr:rowOff>142784</xdr:rowOff>
    </xdr:to>
    <xdr:sp macro="" textlink="">
      <xdr:nvSpPr>
        <xdr:cNvPr id="370" name="楕円 369"/>
        <xdr:cNvSpPr/>
      </xdr:nvSpPr>
      <xdr:spPr>
        <a:xfrm>
          <a:off x="7810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91984</xdr:rowOff>
    </xdr:from>
    <xdr:to>
      <xdr:col>45</xdr:col>
      <xdr:colOff>177800</xdr:colOff>
      <xdr:row>85</xdr:row>
      <xdr:rowOff>91984</xdr:rowOff>
    </xdr:to>
    <xdr:cxnSp macro="">
      <xdr:nvCxnSpPr>
        <xdr:cNvPr id="371" name="直線コネクタ 370"/>
        <xdr:cNvCxnSpPr/>
      </xdr:nvCxnSpPr>
      <xdr:spPr>
        <a:xfrm>
          <a:off x="7861300" y="1466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44450</xdr:rowOff>
    </xdr:from>
    <xdr:to>
      <xdr:col>36</xdr:col>
      <xdr:colOff>165100</xdr:colOff>
      <xdr:row>85</xdr:row>
      <xdr:rowOff>146050</xdr:rowOff>
    </xdr:to>
    <xdr:sp macro="" textlink="">
      <xdr:nvSpPr>
        <xdr:cNvPr id="372" name="楕円 371"/>
        <xdr:cNvSpPr/>
      </xdr:nvSpPr>
      <xdr:spPr>
        <a:xfrm>
          <a:off x="692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91984</xdr:rowOff>
    </xdr:from>
    <xdr:to>
      <xdr:col>41</xdr:col>
      <xdr:colOff>50800</xdr:colOff>
      <xdr:row>85</xdr:row>
      <xdr:rowOff>95250</xdr:rowOff>
    </xdr:to>
    <xdr:cxnSp macro="">
      <xdr:nvCxnSpPr>
        <xdr:cNvPr id="373" name="直線コネクタ 372"/>
        <xdr:cNvCxnSpPr/>
      </xdr:nvCxnSpPr>
      <xdr:spPr>
        <a:xfrm flipV="1">
          <a:off x="6972300" y="146652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130646</xdr:rowOff>
    </xdr:from>
    <xdr:ext cx="469744" cy="259045"/>
    <xdr:sp macro="" textlink="">
      <xdr:nvSpPr>
        <xdr:cNvPr id="378" name="n_1mainValue【福祉施設】&#10;一人当たり面積"/>
        <xdr:cNvSpPr txBox="1"/>
      </xdr:nvSpPr>
      <xdr:spPr>
        <a:xfrm>
          <a:off x="93917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133911</xdr:rowOff>
    </xdr:from>
    <xdr:ext cx="469744" cy="259045"/>
    <xdr:sp macro="" textlink="">
      <xdr:nvSpPr>
        <xdr:cNvPr id="379" name="n_2mainValue【福祉施設】&#10;一人当たり面積"/>
        <xdr:cNvSpPr txBox="1"/>
      </xdr:nvSpPr>
      <xdr:spPr>
        <a:xfrm>
          <a:off x="85154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133911</xdr:rowOff>
    </xdr:from>
    <xdr:ext cx="469744" cy="259045"/>
    <xdr:sp macro="" textlink="">
      <xdr:nvSpPr>
        <xdr:cNvPr id="380" name="n_3mainValue【福祉施設】&#10;一人当たり面積"/>
        <xdr:cNvSpPr txBox="1"/>
      </xdr:nvSpPr>
      <xdr:spPr>
        <a:xfrm>
          <a:off x="76264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137177</xdr:rowOff>
    </xdr:from>
    <xdr:ext cx="469744" cy="259045"/>
    <xdr:sp macro="" textlink="">
      <xdr:nvSpPr>
        <xdr:cNvPr id="381" name="n_4mainValue【福祉施設】&#10;一人当たり面積"/>
        <xdr:cNvSpPr txBox="1"/>
      </xdr:nvSpPr>
      <xdr:spPr>
        <a:xfrm>
          <a:off x="6737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2"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98879</xdr:rowOff>
    </xdr:from>
    <xdr:to>
      <xdr:col>24</xdr:col>
      <xdr:colOff>114300</xdr:colOff>
      <xdr:row>102</xdr:row>
      <xdr:rowOff>29029</xdr:rowOff>
    </xdr:to>
    <xdr:sp macro="" textlink="">
      <xdr:nvSpPr>
        <xdr:cNvPr id="423" name="楕円 422"/>
        <xdr:cNvSpPr/>
      </xdr:nvSpPr>
      <xdr:spPr>
        <a:xfrm>
          <a:off x="45847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121756</xdr:rowOff>
    </xdr:from>
    <xdr:ext cx="405111" cy="259045"/>
    <xdr:sp macro="" textlink="">
      <xdr:nvSpPr>
        <xdr:cNvPr id="424" name="【市民会館】&#10;有形固定資産減価償却率該当値テキスト"/>
        <xdr:cNvSpPr txBox="1"/>
      </xdr:nvSpPr>
      <xdr:spPr>
        <a:xfrm>
          <a:off x="4673600" y="1726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141332</xdr:rowOff>
    </xdr:from>
    <xdr:to>
      <xdr:col>20</xdr:col>
      <xdr:colOff>38100</xdr:colOff>
      <xdr:row>105</xdr:row>
      <xdr:rowOff>71482</xdr:rowOff>
    </xdr:to>
    <xdr:sp macro="" textlink="">
      <xdr:nvSpPr>
        <xdr:cNvPr id="425" name="楕円 424"/>
        <xdr:cNvSpPr/>
      </xdr:nvSpPr>
      <xdr:spPr>
        <a:xfrm>
          <a:off x="3746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149679</xdr:rowOff>
    </xdr:from>
    <xdr:to>
      <xdr:col>24</xdr:col>
      <xdr:colOff>63500</xdr:colOff>
      <xdr:row>105</xdr:row>
      <xdr:rowOff>20682</xdr:rowOff>
    </xdr:to>
    <xdr:cxnSp macro="">
      <xdr:nvCxnSpPr>
        <xdr:cNvPr id="426" name="直線コネクタ 425"/>
        <xdr:cNvCxnSpPr/>
      </xdr:nvCxnSpPr>
      <xdr:spPr>
        <a:xfrm flipV="1">
          <a:off x="3797300" y="17466129"/>
          <a:ext cx="838200" cy="55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116839</xdr:rowOff>
    </xdr:from>
    <xdr:to>
      <xdr:col>15</xdr:col>
      <xdr:colOff>101600</xdr:colOff>
      <xdr:row>105</xdr:row>
      <xdr:rowOff>46989</xdr:rowOff>
    </xdr:to>
    <xdr:sp macro="" textlink="">
      <xdr:nvSpPr>
        <xdr:cNvPr id="427" name="楕円 426"/>
        <xdr:cNvSpPr/>
      </xdr:nvSpPr>
      <xdr:spPr>
        <a:xfrm>
          <a:off x="2857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105</xdr:row>
      <xdr:rowOff>20682</xdr:rowOff>
    </xdr:to>
    <xdr:cxnSp macro="">
      <xdr:nvCxnSpPr>
        <xdr:cNvPr id="428" name="直線コネクタ 427"/>
        <xdr:cNvCxnSpPr/>
      </xdr:nvCxnSpPr>
      <xdr:spPr>
        <a:xfrm>
          <a:off x="2908300" y="179984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4173</xdr:rowOff>
    </xdr:from>
    <xdr:to>
      <xdr:col>10</xdr:col>
      <xdr:colOff>165100</xdr:colOff>
      <xdr:row>105</xdr:row>
      <xdr:rowOff>105773</xdr:rowOff>
    </xdr:to>
    <xdr:sp macro="" textlink="">
      <xdr:nvSpPr>
        <xdr:cNvPr id="429" name="楕円 428"/>
        <xdr:cNvSpPr/>
      </xdr:nvSpPr>
      <xdr:spPr>
        <a:xfrm>
          <a:off x="1968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167639</xdr:rowOff>
    </xdr:from>
    <xdr:to>
      <xdr:col>15</xdr:col>
      <xdr:colOff>50800</xdr:colOff>
      <xdr:row>105</xdr:row>
      <xdr:rowOff>54973</xdr:rowOff>
    </xdr:to>
    <xdr:cxnSp macro="">
      <xdr:nvCxnSpPr>
        <xdr:cNvPr id="430" name="直線コネクタ 429"/>
        <xdr:cNvCxnSpPr/>
      </xdr:nvCxnSpPr>
      <xdr:spPr>
        <a:xfrm flipV="1">
          <a:off x="2019300" y="17998439"/>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146231</xdr:rowOff>
    </xdr:from>
    <xdr:to>
      <xdr:col>6</xdr:col>
      <xdr:colOff>38100</xdr:colOff>
      <xdr:row>105</xdr:row>
      <xdr:rowOff>76381</xdr:rowOff>
    </xdr:to>
    <xdr:sp macro="" textlink="">
      <xdr:nvSpPr>
        <xdr:cNvPr id="431" name="楕円 430"/>
        <xdr:cNvSpPr/>
      </xdr:nvSpPr>
      <xdr:spPr>
        <a:xfrm>
          <a:off x="1079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25581</xdr:rowOff>
    </xdr:from>
    <xdr:to>
      <xdr:col>10</xdr:col>
      <xdr:colOff>114300</xdr:colOff>
      <xdr:row>105</xdr:row>
      <xdr:rowOff>54973</xdr:rowOff>
    </xdr:to>
    <xdr:cxnSp macro="">
      <xdr:nvCxnSpPr>
        <xdr:cNvPr id="432" name="直線コネクタ 431"/>
        <xdr:cNvCxnSpPr/>
      </xdr:nvCxnSpPr>
      <xdr:spPr>
        <a:xfrm>
          <a:off x="1130300" y="180278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62609</xdr:rowOff>
    </xdr:from>
    <xdr:ext cx="405111" cy="259045"/>
    <xdr:sp macro="" textlink="">
      <xdr:nvSpPr>
        <xdr:cNvPr id="437" name="n_1main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38116</xdr:rowOff>
    </xdr:from>
    <xdr:ext cx="405111" cy="259045"/>
    <xdr:sp macro="" textlink="">
      <xdr:nvSpPr>
        <xdr:cNvPr id="438" name="n_2mainValue【市民会館】&#10;有形固定資産減価償却率"/>
        <xdr:cNvSpPr txBox="1"/>
      </xdr:nvSpPr>
      <xdr:spPr>
        <a:xfrm>
          <a:off x="2705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96900</xdr:rowOff>
    </xdr:from>
    <xdr:ext cx="405111" cy="259045"/>
    <xdr:sp macro="" textlink="">
      <xdr:nvSpPr>
        <xdr:cNvPr id="439" name="n_3mainValue【市民会館】&#10;有形固定資産減価償却率"/>
        <xdr:cNvSpPr txBox="1"/>
      </xdr:nvSpPr>
      <xdr:spPr>
        <a:xfrm>
          <a:off x="1816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67508</xdr:rowOff>
    </xdr:from>
    <xdr:ext cx="405111" cy="259045"/>
    <xdr:sp macro="" textlink="">
      <xdr:nvSpPr>
        <xdr:cNvPr id="440" name="n_4mainValue【市民会館】&#10;有形固定資産減価償却率"/>
        <xdr:cNvSpPr txBox="1"/>
      </xdr:nvSpPr>
      <xdr:spPr>
        <a:xfrm>
          <a:off x="927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71"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90714</xdr:rowOff>
    </xdr:from>
    <xdr:to>
      <xdr:col>55</xdr:col>
      <xdr:colOff>50800</xdr:colOff>
      <xdr:row>105</xdr:row>
      <xdr:rowOff>20864</xdr:rowOff>
    </xdr:to>
    <xdr:sp macro="" textlink="">
      <xdr:nvSpPr>
        <xdr:cNvPr id="482" name="楕円 481"/>
        <xdr:cNvSpPr/>
      </xdr:nvSpPr>
      <xdr:spPr>
        <a:xfrm>
          <a:off x="10426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113591</xdr:rowOff>
    </xdr:from>
    <xdr:ext cx="469744" cy="259045"/>
    <xdr:sp macro="" textlink="">
      <xdr:nvSpPr>
        <xdr:cNvPr id="483" name="【市民会館】&#10;一人当たり面積該当値テキスト"/>
        <xdr:cNvSpPr txBox="1"/>
      </xdr:nvSpPr>
      <xdr:spPr>
        <a:xfrm>
          <a:off x="10515600"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154395</xdr:rowOff>
    </xdr:from>
    <xdr:to>
      <xdr:col>50</xdr:col>
      <xdr:colOff>165100</xdr:colOff>
      <xdr:row>106</xdr:row>
      <xdr:rowOff>84545</xdr:rowOff>
    </xdr:to>
    <xdr:sp macro="" textlink="">
      <xdr:nvSpPr>
        <xdr:cNvPr id="484" name="楕円 483"/>
        <xdr:cNvSpPr/>
      </xdr:nvSpPr>
      <xdr:spPr>
        <a:xfrm>
          <a:off x="9588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141514</xdr:rowOff>
    </xdr:from>
    <xdr:to>
      <xdr:col>55</xdr:col>
      <xdr:colOff>0</xdr:colOff>
      <xdr:row>106</xdr:row>
      <xdr:rowOff>33745</xdr:rowOff>
    </xdr:to>
    <xdr:cxnSp macro="">
      <xdr:nvCxnSpPr>
        <xdr:cNvPr id="485" name="直線コネクタ 484"/>
        <xdr:cNvCxnSpPr/>
      </xdr:nvCxnSpPr>
      <xdr:spPr>
        <a:xfrm flipV="1">
          <a:off x="9639300" y="17972314"/>
          <a:ext cx="8382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160927</xdr:rowOff>
    </xdr:from>
    <xdr:to>
      <xdr:col>46</xdr:col>
      <xdr:colOff>38100</xdr:colOff>
      <xdr:row>106</xdr:row>
      <xdr:rowOff>91077</xdr:rowOff>
    </xdr:to>
    <xdr:sp macro="" textlink="">
      <xdr:nvSpPr>
        <xdr:cNvPr id="486" name="楕円 485"/>
        <xdr:cNvSpPr/>
      </xdr:nvSpPr>
      <xdr:spPr>
        <a:xfrm>
          <a:off x="8699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33745</xdr:rowOff>
    </xdr:from>
    <xdr:to>
      <xdr:col>50</xdr:col>
      <xdr:colOff>114300</xdr:colOff>
      <xdr:row>106</xdr:row>
      <xdr:rowOff>40277</xdr:rowOff>
    </xdr:to>
    <xdr:cxnSp macro="">
      <xdr:nvCxnSpPr>
        <xdr:cNvPr id="487" name="直線コネクタ 486"/>
        <xdr:cNvCxnSpPr/>
      </xdr:nvCxnSpPr>
      <xdr:spPr>
        <a:xfrm flipV="1">
          <a:off x="8750300" y="182074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164193</xdr:rowOff>
    </xdr:from>
    <xdr:to>
      <xdr:col>41</xdr:col>
      <xdr:colOff>101600</xdr:colOff>
      <xdr:row>106</xdr:row>
      <xdr:rowOff>94343</xdr:rowOff>
    </xdr:to>
    <xdr:sp macro="" textlink="">
      <xdr:nvSpPr>
        <xdr:cNvPr id="488" name="楕円 487"/>
        <xdr:cNvSpPr/>
      </xdr:nvSpPr>
      <xdr:spPr>
        <a:xfrm>
          <a:off x="7810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40277</xdr:rowOff>
    </xdr:from>
    <xdr:to>
      <xdr:col>45</xdr:col>
      <xdr:colOff>177800</xdr:colOff>
      <xdr:row>106</xdr:row>
      <xdr:rowOff>43543</xdr:rowOff>
    </xdr:to>
    <xdr:cxnSp macro="">
      <xdr:nvCxnSpPr>
        <xdr:cNvPr id="489" name="直線コネクタ 488"/>
        <xdr:cNvCxnSpPr/>
      </xdr:nvCxnSpPr>
      <xdr:spPr>
        <a:xfrm flipV="1">
          <a:off x="7861300" y="182139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167458</xdr:rowOff>
    </xdr:from>
    <xdr:to>
      <xdr:col>36</xdr:col>
      <xdr:colOff>165100</xdr:colOff>
      <xdr:row>106</xdr:row>
      <xdr:rowOff>97608</xdr:rowOff>
    </xdr:to>
    <xdr:sp macro="" textlink="">
      <xdr:nvSpPr>
        <xdr:cNvPr id="490" name="楕円 489"/>
        <xdr:cNvSpPr/>
      </xdr:nvSpPr>
      <xdr:spPr>
        <a:xfrm>
          <a:off x="6921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43543</xdr:rowOff>
    </xdr:from>
    <xdr:to>
      <xdr:col>41</xdr:col>
      <xdr:colOff>50800</xdr:colOff>
      <xdr:row>106</xdr:row>
      <xdr:rowOff>46808</xdr:rowOff>
    </xdr:to>
    <xdr:cxnSp macro="">
      <xdr:nvCxnSpPr>
        <xdr:cNvPr id="491" name="直線コネクタ 490"/>
        <xdr:cNvCxnSpPr/>
      </xdr:nvCxnSpPr>
      <xdr:spPr>
        <a:xfrm flipV="1">
          <a:off x="6972300" y="182172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92"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93"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94"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5"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101072</xdr:rowOff>
    </xdr:from>
    <xdr:ext cx="469744" cy="259045"/>
    <xdr:sp macro="" textlink="">
      <xdr:nvSpPr>
        <xdr:cNvPr id="496" name="n_1mainValue【市民会館】&#10;一人当たり面積"/>
        <xdr:cNvSpPr txBox="1"/>
      </xdr:nvSpPr>
      <xdr:spPr>
        <a:xfrm>
          <a:off x="9391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107604</xdr:rowOff>
    </xdr:from>
    <xdr:ext cx="469744" cy="259045"/>
    <xdr:sp macro="" textlink="">
      <xdr:nvSpPr>
        <xdr:cNvPr id="497" name="n_2mainValue【市民会館】&#10;一人当たり面積"/>
        <xdr:cNvSpPr txBox="1"/>
      </xdr:nvSpPr>
      <xdr:spPr>
        <a:xfrm>
          <a:off x="8515427" y="1793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110870</xdr:rowOff>
    </xdr:from>
    <xdr:ext cx="469744" cy="259045"/>
    <xdr:sp macro="" textlink="">
      <xdr:nvSpPr>
        <xdr:cNvPr id="498" name="n_3mainValue【市民会館】&#10;一人当たり面積"/>
        <xdr:cNvSpPr txBox="1"/>
      </xdr:nvSpPr>
      <xdr:spPr>
        <a:xfrm>
          <a:off x="76264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114135</xdr:rowOff>
    </xdr:from>
    <xdr:ext cx="469744" cy="259045"/>
    <xdr:sp macro="" textlink="">
      <xdr:nvSpPr>
        <xdr:cNvPr id="499" name="n_4mainValue【市民会館】&#10;一人当たり面積"/>
        <xdr:cNvSpPr txBox="1"/>
      </xdr:nvSpPr>
      <xdr:spPr>
        <a:xfrm>
          <a:off x="67374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541" name="楕円 540"/>
        <xdr:cNvSpPr/>
      </xdr:nvSpPr>
      <xdr:spPr>
        <a:xfrm>
          <a:off x="16268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13987</xdr:rowOff>
    </xdr:from>
    <xdr:ext cx="405111" cy="259045"/>
    <xdr:sp macro="" textlink="">
      <xdr:nvSpPr>
        <xdr:cNvPr id="542" name="【一般廃棄物処理施設】&#10;有形固定資産減価償却率該当値テキスト"/>
        <xdr:cNvSpPr txBox="1"/>
      </xdr:nvSpPr>
      <xdr:spPr>
        <a:xfrm>
          <a:off x="163576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138067</xdr:rowOff>
    </xdr:from>
    <xdr:to>
      <xdr:col>81</xdr:col>
      <xdr:colOff>101600</xdr:colOff>
      <xdr:row>38</xdr:row>
      <xdr:rowOff>68218</xdr:rowOff>
    </xdr:to>
    <xdr:sp macro="" textlink="">
      <xdr:nvSpPr>
        <xdr:cNvPr id="543" name="楕円 542"/>
        <xdr:cNvSpPr/>
      </xdr:nvSpPr>
      <xdr:spPr>
        <a:xfrm>
          <a:off x="15430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17417</xdr:rowOff>
    </xdr:from>
    <xdr:to>
      <xdr:col>85</xdr:col>
      <xdr:colOff>127000</xdr:colOff>
      <xdr:row>38</xdr:row>
      <xdr:rowOff>41910</xdr:rowOff>
    </xdr:to>
    <xdr:cxnSp macro="">
      <xdr:nvCxnSpPr>
        <xdr:cNvPr id="544" name="直線コネクタ 543"/>
        <xdr:cNvCxnSpPr/>
      </xdr:nvCxnSpPr>
      <xdr:spPr>
        <a:xfrm>
          <a:off x="15481300" y="653251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545" name="楕円 544"/>
        <xdr:cNvSpPr/>
      </xdr:nvSpPr>
      <xdr:spPr>
        <a:xfrm>
          <a:off x="1454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38</xdr:row>
      <xdr:rowOff>17417</xdr:rowOff>
    </xdr:to>
    <xdr:cxnSp macro="">
      <xdr:nvCxnSpPr>
        <xdr:cNvPr id="546" name="直線コネクタ 545"/>
        <xdr:cNvCxnSpPr/>
      </xdr:nvCxnSpPr>
      <xdr:spPr>
        <a:xfrm>
          <a:off x="14592300" y="65112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92347</xdr:rowOff>
    </xdr:from>
    <xdr:to>
      <xdr:col>72</xdr:col>
      <xdr:colOff>38100</xdr:colOff>
      <xdr:row>38</xdr:row>
      <xdr:rowOff>22497</xdr:rowOff>
    </xdr:to>
    <xdr:sp macro="" textlink="">
      <xdr:nvSpPr>
        <xdr:cNvPr id="547" name="楕円 546"/>
        <xdr:cNvSpPr/>
      </xdr:nvSpPr>
      <xdr:spPr>
        <a:xfrm>
          <a:off x="13652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143147</xdr:rowOff>
    </xdr:from>
    <xdr:to>
      <xdr:col>76</xdr:col>
      <xdr:colOff>114300</xdr:colOff>
      <xdr:row>37</xdr:row>
      <xdr:rowOff>167640</xdr:rowOff>
    </xdr:to>
    <xdr:cxnSp macro="">
      <xdr:nvCxnSpPr>
        <xdr:cNvPr id="548" name="直線コネクタ 547"/>
        <xdr:cNvCxnSpPr/>
      </xdr:nvCxnSpPr>
      <xdr:spPr>
        <a:xfrm>
          <a:off x="13703300" y="64867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80917</xdr:rowOff>
    </xdr:from>
    <xdr:to>
      <xdr:col>67</xdr:col>
      <xdr:colOff>101600</xdr:colOff>
      <xdr:row>38</xdr:row>
      <xdr:rowOff>11068</xdr:rowOff>
    </xdr:to>
    <xdr:sp macro="" textlink="">
      <xdr:nvSpPr>
        <xdr:cNvPr id="549" name="楕円 548"/>
        <xdr:cNvSpPr/>
      </xdr:nvSpPr>
      <xdr:spPr>
        <a:xfrm>
          <a:off x="12763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131717</xdr:rowOff>
    </xdr:from>
    <xdr:to>
      <xdr:col>71</xdr:col>
      <xdr:colOff>177800</xdr:colOff>
      <xdr:row>37</xdr:row>
      <xdr:rowOff>143147</xdr:rowOff>
    </xdr:to>
    <xdr:cxnSp macro="">
      <xdr:nvCxnSpPr>
        <xdr:cNvPr id="550" name="直線コネクタ 549"/>
        <xdr:cNvCxnSpPr/>
      </xdr:nvCxnSpPr>
      <xdr:spPr>
        <a:xfrm>
          <a:off x="12814300" y="647536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54" name="n_4aveValue【一般廃棄物処理施設】&#10;有形固定資産減価償却率"/>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84744</xdr:rowOff>
    </xdr:from>
    <xdr:ext cx="405111" cy="259045"/>
    <xdr:sp macro="" textlink="">
      <xdr:nvSpPr>
        <xdr:cNvPr id="555" name="n_1main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556" name="n_2mainValue【一般廃棄物処理施設】&#10;有形固定資産減価償却率"/>
        <xdr:cNvSpPr txBox="1"/>
      </xdr:nvSpPr>
      <xdr:spPr>
        <a:xfrm>
          <a:off x="14389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39024</xdr:rowOff>
    </xdr:from>
    <xdr:ext cx="405111" cy="259045"/>
    <xdr:sp macro="" textlink="">
      <xdr:nvSpPr>
        <xdr:cNvPr id="557" name="n_3mainValue【一般廃棄物処理施設】&#10;有形固定資産減価償却率"/>
        <xdr:cNvSpPr txBox="1"/>
      </xdr:nvSpPr>
      <xdr:spPr>
        <a:xfrm>
          <a:off x="13500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27594</xdr:rowOff>
    </xdr:from>
    <xdr:ext cx="405111" cy="259045"/>
    <xdr:sp macro="" textlink="">
      <xdr:nvSpPr>
        <xdr:cNvPr id="558" name="n_4mainValue【一般廃棄物処理施設】&#10;有形固定資産減価償却率"/>
        <xdr:cNvSpPr txBox="1"/>
      </xdr:nvSpPr>
      <xdr:spPr>
        <a:xfrm>
          <a:off x="12611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62898</xdr:rowOff>
    </xdr:from>
    <xdr:to>
      <xdr:col>116</xdr:col>
      <xdr:colOff>114300</xdr:colOff>
      <xdr:row>41</xdr:row>
      <xdr:rowOff>164498</xdr:rowOff>
    </xdr:to>
    <xdr:sp macro="" textlink="">
      <xdr:nvSpPr>
        <xdr:cNvPr id="598" name="楕円 597"/>
        <xdr:cNvSpPr/>
      </xdr:nvSpPr>
      <xdr:spPr>
        <a:xfrm>
          <a:off x="22110700" y="70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149275</xdr:rowOff>
    </xdr:from>
    <xdr:ext cx="534377" cy="259045"/>
    <xdr:sp macro="" textlink="">
      <xdr:nvSpPr>
        <xdr:cNvPr id="599" name="【一般廃棄物処理施設】&#10;一人当たり有形固定資産（償却資産）額該当値テキスト"/>
        <xdr:cNvSpPr txBox="1"/>
      </xdr:nvSpPr>
      <xdr:spPr>
        <a:xfrm>
          <a:off x="22199600" y="700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67228</xdr:rowOff>
    </xdr:from>
    <xdr:to>
      <xdr:col>112</xdr:col>
      <xdr:colOff>38100</xdr:colOff>
      <xdr:row>41</xdr:row>
      <xdr:rowOff>168828</xdr:rowOff>
    </xdr:to>
    <xdr:sp macro="" textlink="">
      <xdr:nvSpPr>
        <xdr:cNvPr id="600" name="楕円 599"/>
        <xdr:cNvSpPr/>
      </xdr:nvSpPr>
      <xdr:spPr>
        <a:xfrm>
          <a:off x="21272500" y="70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113698</xdr:rowOff>
    </xdr:from>
    <xdr:to>
      <xdr:col>116</xdr:col>
      <xdr:colOff>63500</xdr:colOff>
      <xdr:row>41</xdr:row>
      <xdr:rowOff>118028</xdr:rowOff>
    </xdr:to>
    <xdr:cxnSp macro="">
      <xdr:nvCxnSpPr>
        <xdr:cNvPr id="601" name="直線コネクタ 600"/>
        <xdr:cNvCxnSpPr/>
      </xdr:nvCxnSpPr>
      <xdr:spPr>
        <a:xfrm flipV="1">
          <a:off x="21323300" y="7143148"/>
          <a:ext cx="8382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76181</xdr:rowOff>
    </xdr:from>
    <xdr:to>
      <xdr:col>107</xdr:col>
      <xdr:colOff>101600</xdr:colOff>
      <xdr:row>42</xdr:row>
      <xdr:rowOff>6331</xdr:rowOff>
    </xdr:to>
    <xdr:sp macro="" textlink="">
      <xdr:nvSpPr>
        <xdr:cNvPr id="602" name="楕円 601"/>
        <xdr:cNvSpPr/>
      </xdr:nvSpPr>
      <xdr:spPr>
        <a:xfrm>
          <a:off x="20383500" y="71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118028</xdr:rowOff>
    </xdr:from>
    <xdr:to>
      <xdr:col>111</xdr:col>
      <xdr:colOff>177800</xdr:colOff>
      <xdr:row>41</xdr:row>
      <xdr:rowOff>126981</xdr:rowOff>
    </xdr:to>
    <xdr:cxnSp macro="">
      <xdr:nvCxnSpPr>
        <xdr:cNvPr id="603" name="直線コネクタ 602"/>
        <xdr:cNvCxnSpPr/>
      </xdr:nvCxnSpPr>
      <xdr:spPr>
        <a:xfrm flipV="1">
          <a:off x="20434300" y="7147478"/>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80018</xdr:rowOff>
    </xdr:from>
    <xdr:to>
      <xdr:col>102</xdr:col>
      <xdr:colOff>165100</xdr:colOff>
      <xdr:row>42</xdr:row>
      <xdr:rowOff>10168</xdr:rowOff>
    </xdr:to>
    <xdr:sp macro="" textlink="">
      <xdr:nvSpPr>
        <xdr:cNvPr id="604" name="楕円 603"/>
        <xdr:cNvSpPr/>
      </xdr:nvSpPr>
      <xdr:spPr>
        <a:xfrm>
          <a:off x="19494500" y="71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126981</xdr:rowOff>
    </xdr:from>
    <xdr:to>
      <xdr:col>107</xdr:col>
      <xdr:colOff>50800</xdr:colOff>
      <xdr:row>41</xdr:row>
      <xdr:rowOff>130818</xdr:rowOff>
    </xdr:to>
    <xdr:cxnSp macro="">
      <xdr:nvCxnSpPr>
        <xdr:cNvPr id="605" name="直線コネクタ 604"/>
        <xdr:cNvCxnSpPr/>
      </xdr:nvCxnSpPr>
      <xdr:spPr>
        <a:xfrm flipV="1">
          <a:off x="19545300" y="7156431"/>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84493</xdr:rowOff>
    </xdr:from>
    <xdr:to>
      <xdr:col>98</xdr:col>
      <xdr:colOff>38100</xdr:colOff>
      <xdr:row>42</xdr:row>
      <xdr:rowOff>14643</xdr:rowOff>
    </xdr:to>
    <xdr:sp macro="" textlink="">
      <xdr:nvSpPr>
        <xdr:cNvPr id="606" name="楕円 605"/>
        <xdr:cNvSpPr/>
      </xdr:nvSpPr>
      <xdr:spPr>
        <a:xfrm>
          <a:off x="18605500" y="71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130818</xdr:rowOff>
    </xdr:from>
    <xdr:to>
      <xdr:col>102</xdr:col>
      <xdr:colOff>114300</xdr:colOff>
      <xdr:row>41</xdr:row>
      <xdr:rowOff>135293</xdr:rowOff>
    </xdr:to>
    <xdr:cxnSp macro="">
      <xdr:nvCxnSpPr>
        <xdr:cNvPr id="607" name="直線コネクタ 606"/>
        <xdr:cNvCxnSpPr/>
      </xdr:nvCxnSpPr>
      <xdr:spPr>
        <a:xfrm flipV="1">
          <a:off x="18656300" y="7160268"/>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11"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159955</xdr:rowOff>
    </xdr:from>
    <xdr:ext cx="534377" cy="259045"/>
    <xdr:sp macro="" textlink="">
      <xdr:nvSpPr>
        <xdr:cNvPr id="612" name="n_1mainValue【一般廃棄物処理施設】&#10;一人当たり有形固定資産（償却資産）額"/>
        <xdr:cNvSpPr txBox="1"/>
      </xdr:nvSpPr>
      <xdr:spPr>
        <a:xfrm>
          <a:off x="21043411" y="71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168908</xdr:rowOff>
    </xdr:from>
    <xdr:ext cx="534377" cy="259045"/>
    <xdr:sp macro="" textlink="">
      <xdr:nvSpPr>
        <xdr:cNvPr id="613" name="n_2mainValue【一般廃棄物処理施設】&#10;一人当たり有形固定資産（償却資産）額"/>
        <xdr:cNvSpPr txBox="1"/>
      </xdr:nvSpPr>
      <xdr:spPr>
        <a:xfrm>
          <a:off x="20167111" y="71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1295</xdr:rowOff>
    </xdr:from>
    <xdr:ext cx="534377" cy="259045"/>
    <xdr:sp macro="" textlink="">
      <xdr:nvSpPr>
        <xdr:cNvPr id="614" name="n_3mainValue【一般廃棄物処理施設】&#10;一人当たり有形固定資産（償却資産）額"/>
        <xdr:cNvSpPr txBox="1"/>
      </xdr:nvSpPr>
      <xdr:spPr>
        <a:xfrm>
          <a:off x="19278111" y="72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5770</xdr:rowOff>
    </xdr:from>
    <xdr:ext cx="534377" cy="259045"/>
    <xdr:sp macro="" textlink="">
      <xdr:nvSpPr>
        <xdr:cNvPr id="615" name="n_4mainValue【一般廃棄物処理施設】&#10;一人当たり有形固定資産（償却資産）額"/>
        <xdr:cNvSpPr txBox="1"/>
      </xdr:nvSpPr>
      <xdr:spPr>
        <a:xfrm>
          <a:off x="18389111" y="720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4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84727</xdr:rowOff>
    </xdr:from>
    <xdr:to>
      <xdr:col>85</xdr:col>
      <xdr:colOff>177800</xdr:colOff>
      <xdr:row>60</xdr:row>
      <xdr:rowOff>14877</xdr:rowOff>
    </xdr:to>
    <xdr:sp macro="" textlink="">
      <xdr:nvSpPr>
        <xdr:cNvPr id="657" name="楕円 656"/>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107604</xdr:rowOff>
    </xdr:from>
    <xdr:ext cx="405111" cy="259045"/>
    <xdr:sp macro="" textlink="">
      <xdr:nvSpPr>
        <xdr:cNvPr id="658" name="【保健センター・保健所】&#10;有形固定資産減価償却率該当値テキスト"/>
        <xdr:cNvSpPr txBox="1"/>
      </xdr:nvSpPr>
      <xdr:spPr>
        <a:xfrm>
          <a:off x="16357600" y="100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659" name="楕円 658"/>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135527</xdr:rowOff>
    </xdr:to>
    <xdr:cxnSp macro="">
      <xdr:nvCxnSpPr>
        <xdr:cNvPr id="660" name="直線コネクタ 659"/>
        <xdr:cNvCxnSpPr/>
      </xdr:nvCxnSpPr>
      <xdr:spPr>
        <a:xfrm>
          <a:off x="15481300" y="1022168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661" name="楕円 660"/>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106135</xdr:rowOff>
    </xdr:to>
    <xdr:cxnSp macro="">
      <xdr:nvCxnSpPr>
        <xdr:cNvPr id="662" name="直線コネクタ 661"/>
        <xdr:cNvCxnSpPr/>
      </xdr:nvCxnSpPr>
      <xdr:spPr>
        <a:xfrm>
          <a:off x="14592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663" name="楕円 662"/>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73478</xdr:rowOff>
    </xdr:to>
    <xdr:cxnSp macro="">
      <xdr:nvCxnSpPr>
        <xdr:cNvPr id="664" name="直線コネクタ 663"/>
        <xdr:cNvCxnSpPr/>
      </xdr:nvCxnSpPr>
      <xdr:spPr>
        <a:xfrm>
          <a:off x="13703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macro="" textlink="">
      <xdr:nvSpPr>
        <xdr:cNvPr id="665" name="楕円 664"/>
        <xdr:cNvSpPr/>
      </xdr:nvSpPr>
      <xdr:spPr>
        <a:xfrm>
          <a:off x="1276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40822</xdr:rowOff>
    </xdr:to>
    <xdr:cxnSp macro="">
      <xdr:nvCxnSpPr>
        <xdr:cNvPr id="666" name="直線コネクタ 665"/>
        <xdr:cNvCxnSpPr/>
      </xdr:nvCxnSpPr>
      <xdr:spPr>
        <a:xfrm>
          <a:off x="12814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67"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68"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9"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70" name="n_4ave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671" name="n_1mainValue【保健センター・保健所】&#10;有形固定資産減価償却率"/>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672" name="n_2mainValue【保健センター・保健所】&#10;有形固定資産減価償却率"/>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673" name="n_3mainValue【保健センター・保健所】&#10;有形固定資産減価償却率"/>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75492</xdr:rowOff>
    </xdr:from>
    <xdr:ext cx="405111" cy="259045"/>
    <xdr:sp macro="" textlink="">
      <xdr:nvSpPr>
        <xdr:cNvPr id="674" name="n_4mainValue【保健センター・保健所】&#10;有形固定資産減価償却率"/>
        <xdr:cNvSpPr txBox="1"/>
      </xdr:nvSpPr>
      <xdr:spPr>
        <a:xfrm>
          <a:off x="12611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107950</xdr:rowOff>
    </xdr:from>
    <xdr:to>
      <xdr:col>116</xdr:col>
      <xdr:colOff>114300</xdr:colOff>
      <xdr:row>62</xdr:row>
      <xdr:rowOff>38100</xdr:rowOff>
    </xdr:to>
    <xdr:sp macro="" textlink="">
      <xdr:nvSpPr>
        <xdr:cNvPr id="714" name="楕円 713"/>
        <xdr:cNvSpPr/>
      </xdr:nvSpPr>
      <xdr:spPr>
        <a:xfrm>
          <a:off x="221107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86377</xdr:rowOff>
    </xdr:from>
    <xdr:ext cx="469744" cy="259045"/>
    <xdr:sp macro="" textlink="">
      <xdr:nvSpPr>
        <xdr:cNvPr id="715" name="【保健センター・保健所】&#10;一人当たり面積該当値テキスト"/>
        <xdr:cNvSpPr txBox="1"/>
      </xdr:nvSpPr>
      <xdr:spPr>
        <a:xfrm>
          <a:off x="22199600"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107950</xdr:rowOff>
    </xdr:from>
    <xdr:to>
      <xdr:col>112</xdr:col>
      <xdr:colOff>38100</xdr:colOff>
      <xdr:row>62</xdr:row>
      <xdr:rowOff>38100</xdr:rowOff>
    </xdr:to>
    <xdr:sp macro="" textlink="">
      <xdr:nvSpPr>
        <xdr:cNvPr id="716" name="楕円 715"/>
        <xdr:cNvSpPr/>
      </xdr:nvSpPr>
      <xdr:spPr>
        <a:xfrm>
          <a:off x="21272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158750</xdr:rowOff>
    </xdr:from>
    <xdr:to>
      <xdr:col>116</xdr:col>
      <xdr:colOff>63500</xdr:colOff>
      <xdr:row>61</xdr:row>
      <xdr:rowOff>158750</xdr:rowOff>
    </xdr:to>
    <xdr:cxnSp macro="">
      <xdr:nvCxnSpPr>
        <xdr:cNvPr id="717" name="直線コネクタ 716"/>
        <xdr:cNvCxnSpPr/>
      </xdr:nvCxnSpPr>
      <xdr:spPr>
        <a:xfrm>
          <a:off x="21323300" y="1061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718" name="楕円 717"/>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158750</xdr:rowOff>
    </xdr:from>
    <xdr:to>
      <xdr:col>111</xdr:col>
      <xdr:colOff>177800</xdr:colOff>
      <xdr:row>62</xdr:row>
      <xdr:rowOff>0</xdr:rowOff>
    </xdr:to>
    <xdr:cxnSp macro="">
      <xdr:nvCxnSpPr>
        <xdr:cNvPr id="719" name="直線コネクタ 718"/>
        <xdr:cNvCxnSpPr/>
      </xdr:nvCxnSpPr>
      <xdr:spPr>
        <a:xfrm flipV="1">
          <a:off x="20434300" y="1061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20" name="楕円 719"/>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721" name="直線コネクタ 720"/>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22" name="楕円 721"/>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723" name="直線コネクタ 722"/>
        <xdr:cNvCxnSpPr/>
      </xdr:nvCxnSpPr>
      <xdr:spPr>
        <a:xfrm>
          <a:off x="18656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24"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7"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29227</xdr:rowOff>
    </xdr:from>
    <xdr:ext cx="469744" cy="259045"/>
    <xdr:sp macro="" textlink="">
      <xdr:nvSpPr>
        <xdr:cNvPr id="728" name="n_1mainValue【保健センター・保健所】&#10;一人当たり面積"/>
        <xdr:cNvSpPr txBox="1"/>
      </xdr:nvSpPr>
      <xdr:spPr>
        <a:xfrm>
          <a:off x="210757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29"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30" name="n_3main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31" name="n_4main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61"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21589</xdr:rowOff>
    </xdr:from>
    <xdr:to>
      <xdr:col>85</xdr:col>
      <xdr:colOff>177800</xdr:colOff>
      <xdr:row>79</xdr:row>
      <xdr:rowOff>123189</xdr:rowOff>
    </xdr:to>
    <xdr:sp macro="" textlink="">
      <xdr:nvSpPr>
        <xdr:cNvPr id="772" name="楕円 771"/>
        <xdr:cNvSpPr/>
      </xdr:nvSpPr>
      <xdr:spPr>
        <a:xfrm>
          <a:off x="16268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44466</xdr:rowOff>
    </xdr:from>
    <xdr:ext cx="405111" cy="259045"/>
    <xdr:sp macro="" textlink="">
      <xdr:nvSpPr>
        <xdr:cNvPr id="773" name="【消防施設】&#10;有形固定資産減価償却率該当値テキスト"/>
        <xdr:cNvSpPr txBox="1"/>
      </xdr:nvSpPr>
      <xdr:spPr>
        <a:xfrm>
          <a:off x="16357600"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153036</xdr:rowOff>
    </xdr:from>
    <xdr:to>
      <xdr:col>81</xdr:col>
      <xdr:colOff>101600</xdr:colOff>
      <xdr:row>79</xdr:row>
      <xdr:rowOff>83186</xdr:rowOff>
    </xdr:to>
    <xdr:sp macro="" textlink="">
      <xdr:nvSpPr>
        <xdr:cNvPr id="774" name="楕円 773"/>
        <xdr:cNvSpPr/>
      </xdr:nvSpPr>
      <xdr:spPr>
        <a:xfrm>
          <a:off x="154305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32386</xdr:rowOff>
    </xdr:from>
    <xdr:to>
      <xdr:col>85</xdr:col>
      <xdr:colOff>127000</xdr:colOff>
      <xdr:row>79</xdr:row>
      <xdr:rowOff>72389</xdr:rowOff>
    </xdr:to>
    <xdr:cxnSp macro="">
      <xdr:nvCxnSpPr>
        <xdr:cNvPr id="775" name="直線コネクタ 774"/>
        <xdr:cNvCxnSpPr/>
      </xdr:nvCxnSpPr>
      <xdr:spPr>
        <a:xfrm>
          <a:off x="15481300" y="135769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114936</xdr:rowOff>
    </xdr:from>
    <xdr:to>
      <xdr:col>76</xdr:col>
      <xdr:colOff>165100</xdr:colOff>
      <xdr:row>79</xdr:row>
      <xdr:rowOff>45086</xdr:rowOff>
    </xdr:to>
    <xdr:sp macro="" textlink="">
      <xdr:nvSpPr>
        <xdr:cNvPr id="776" name="楕円 775"/>
        <xdr:cNvSpPr/>
      </xdr:nvSpPr>
      <xdr:spPr>
        <a:xfrm>
          <a:off x="14541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165736</xdr:rowOff>
    </xdr:from>
    <xdr:to>
      <xdr:col>81</xdr:col>
      <xdr:colOff>50800</xdr:colOff>
      <xdr:row>79</xdr:row>
      <xdr:rowOff>32386</xdr:rowOff>
    </xdr:to>
    <xdr:cxnSp macro="">
      <xdr:nvCxnSpPr>
        <xdr:cNvPr id="777" name="直線コネクタ 776"/>
        <xdr:cNvCxnSpPr/>
      </xdr:nvCxnSpPr>
      <xdr:spPr>
        <a:xfrm>
          <a:off x="14592300" y="135388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69214</xdr:rowOff>
    </xdr:from>
    <xdr:to>
      <xdr:col>72</xdr:col>
      <xdr:colOff>38100</xdr:colOff>
      <xdr:row>78</xdr:row>
      <xdr:rowOff>170814</xdr:rowOff>
    </xdr:to>
    <xdr:sp macro="" textlink="">
      <xdr:nvSpPr>
        <xdr:cNvPr id="778" name="楕円 777"/>
        <xdr:cNvSpPr/>
      </xdr:nvSpPr>
      <xdr:spPr>
        <a:xfrm>
          <a:off x="136525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120014</xdr:rowOff>
    </xdr:from>
    <xdr:to>
      <xdr:col>76</xdr:col>
      <xdr:colOff>114300</xdr:colOff>
      <xdr:row>78</xdr:row>
      <xdr:rowOff>165736</xdr:rowOff>
    </xdr:to>
    <xdr:cxnSp macro="">
      <xdr:nvCxnSpPr>
        <xdr:cNvPr id="779" name="直線コネクタ 778"/>
        <xdr:cNvCxnSpPr/>
      </xdr:nvCxnSpPr>
      <xdr:spPr>
        <a:xfrm>
          <a:off x="13703300" y="134931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21589</xdr:rowOff>
    </xdr:from>
    <xdr:to>
      <xdr:col>67</xdr:col>
      <xdr:colOff>101600</xdr:colOff>
      <xdr:row>78</xdr:row>
      <xdr:rowOff>123189</xdr:rowOff>
    </xdr:to>
    <xdr:sp macro="" textlink="">
      <xdr:nvSpPr>
        <xdr:cNvPr id="780" name="楕円 779"/>
        <xdr:cNvSpPr/>
      </xdr:nvSpPr>
      <xdr:spPr>
        <a:xfrm>
          <a:off x="12763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72389</xdr:rowOff>
    </xdr:from>
    <xdr:to>
      <xdr:col>71</xdr:col>
      <xdr:colOff>177800</xdr:colOff>
      <xdr:row>78</xdr:row>
      <xdr:rowOff>120014</xdr:rowOff>
    </xdr:to>
    <xdr:cxnSp macro="">
      <xdr:nvCxnSpPr>
        <xdr:cNvPr id="781" name="直線コネクタ 780"/>
        <xdr:cNvCxnSpPr/>
      </xdr:nvCxnSpPr>
      <xdr:spPr>
        <a:xfrm>
          <a:off x="12814300" y="134454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82"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83"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84"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85" name="n_4aveValue【消防施設】&#10;有形固定資産減価償却率"/>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99713</xdr:rowOff>
    </xdr:from>
    <xdr:ext cx="405111" cy="259045"/>
    <xdr:sp macro="" textlink="">
      <xdr:nvSpPr>
        <xdr:cNvPr id="786" name="n_1mainValue【消防施設】&#10;有形固定資産減価償却率"/>
        <xdr:cNvSpPr txBox="1"/>
      </xdr:nvSpPr>
      <xdr:spPr>
        <a:xfrm>
          <a:off x="15266044" y="1330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61613</xdr:rowOff>
    </xdr:from>
    <xdr:ext cx="405111" cy="259045"/>
    <xdr:sp macro="" textlink="">
      <xdr:nvSpPr>
        <xdr:cNvPr id="787" name="n_2mainValue【消防施設】&#10;有形固定資産減価償却率"/>
        <xdr:cNvSpPr txBox="1"/>
      </xdr:nvSpPr>
      <xdr:spPr>
        <a:xfrm>
          <a:off x="143897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15891</xdr:rowOff>
    </xdr:from>
    <xdr:ext cx="405111" cy="259045"/>
    <xdr:sp macro="" textlink="">
      <xdr:nvSpPr>
        <xdr:cNvPr id="788" name="n_3mainValue【消防施設】&#10;有形固定資産減価償却率"/>
        <xdr:cNvSpPr txBox="1"/>
      </xdr:nvSpPr>
      <xdr:spPr>
        <a:xfrm>
          <a:off x="13500744" y="132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139716</xdr:rowOff>
    </xdr:from>
    <xdr:ext cx="405111" cy="259045"/>
    <xdr:sp macro="" textlink="">
      <xdr:nvSpPr>
        <xdr:cNvPr id="789" name="n_4mainValue【消防施設】&#10;有形固定資産減価償却率"/>
        <xdr:cNvSpPr txBox="1"/>
      </xdr:nvSpPr>
      <xdr:spPr>
        <a:xfrm>
          <a:off x="12611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816"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62737</xdr:rowOff>
    </xdr:from>
    <xdr:to>
      <xdr:col>116</xdr:col>
      <xdr:colOff>114300</xdr:colOff>
      <xdr:row>81</xdr:row>
      <xdr:rowOff>164337</xdr:rowOff>
    </xdr:to>
    <xdr:sp macro="" textlink="">
      <xdr:nvSpPr>
        <xdr:cNvPr id="827" name="楕円 826"/>
        <xdr:cNvSpPr/>
      </xdr:nvSpPr>
      <xdr:spPr>
        <a:xfrm>
          <a:off x="221107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85614</xdr:rowOff>
    </xdr:from>
    <xdr:ext cx="469744" cy="259045"/>
    <xdr:sp macro="" textlink="">
      <xdr:nvSpPr>
        <xdr:cNvPr id="828" name="【消防施設】&#10;一人当たり面積該当値テキスト"/>
        <xdr:cNvSpPr txBox="1"/>
      </xdr:nvSpPr>
      <xdr:spPr>
        <a:xfrm>
          <a:off x="22199600" y="1380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71882</xdr:rowOff>
    </xdr:from>
    <xdr:to>
      <xdr:col>112</xdr:col>
      <xdr:colOff>38100</xdr:colOff>
      <xdr:row>82</xdr:row>
      <xdr:rowOff>2032</xdr:rowOff>
    </xdr:to>
    <xdr:sp macro="" textlink="">
      <xdr:nvSpPr>
        <xdr:cNvPr id="829" name="楕円 828"/>
        <xdr:cNvSpPr/>
      </xdr:nvSpPr>
      <xdr:spPr>
        <a:xfrm>
          <a:off x="21272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113537</xdr:rowOff>
    </xdr:from>
    <xdr:to>
      <xdr:col>116</xdr:col>
      <xdr:colOff>63500</xdr:colOff>
      <xdr:row>81</xdr:row>
      <xdr:rowOff>122682</xdr:rowOff>
    </xdr:to>
    <xdr:cxnSp macro="">
      <xdr:nvCxnSpPr>
        <xdr:cNvPr id="830" name="直線コネクタ 829"/>
        <xdr:cNvCxnSpPr/>
      </xdr:nvCxnSpPr>
      <xdr:spPr>
        <a:xfrm flipV="1">
          <a:off x="21323300" y="140009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90170</xdr:rowOff>
    </xdr:from>
    <xdr:to>
      <xdr:col>107</xdr:col>
      <xdr:colOff>101600</xdr:colOff>
      <xdr:row>82</xdr:row>
      <xdr:rowOff>20320</xdr:rowOff>
    </xdr:to>
    <xdr:sp macro="" textlink="">
      <xdr:nvSpPr>
        <xdr:cNvPr id="831" name="楕円 830"/>
        <xdr:cNvSpPr/>
      </xdr:nvSpPr>
      <xdr:spPr>
        <a:xfrm>
          <a:off x="20383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122682</xdr:rowOff>
    </xdr:from>
    <xdr:to>
      <xdr:col>111</xdr:col>
      <xdr:colOff>177800</xdr:colOff>
      <xdr:row>81</xdr:row>
      <xdr:rowOff>140970</xdr:rowOff>
    </xdr:to>
    <xdr:cxnSp macro="">
      <xdr:nvCxnSpPr>
        <xdr:cNvPr id="832" name="直線コネクタ 831"/>
        <xdr:cNvCxnSpPr/>
      </xdr:nvCxnSpPr>
      <xdr:spPr>
        <a:xfrm flipV="1">
          <a:off x="20434300" y="14010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99313</xdr:rowOff>
    </xdr:from>
    <xdr:to>
      <xdr:col>102</xdr:col>
      <xdr:colOff>165100</xdr:colOff>
      <xdr:row>82</xdr:row>
      <xdr:rowOff>29463</xdr:rowOff>
    </xdr:to>
    <xdr:sp macro="" textlink="">
      <xdr:nvSpPr>
        <xdr:cNvPr id="833" name="楕円 832"/>
        <xdr:cNvSpPr/>
      </xdr:nvSpPr>
      <xdr:spPr>
        <a:xfrm>
          <a:off x="19494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140970</xdr:rowOff>
    </xdr:from>
    <xdr:to>
      <xdr:col>107</xdr:col>
      <xdr:colOff>50800</xdr:colOff>
      <xdr:row>81</xdr:row>
      <xdr:rowOff>150113</xdr:rowOff>
    </xdr:to>
    <xdr:cxnSp macro="">
      <xdr:nvCxnSpPr>
        <xdr:cNvPr id="834" name="直線コネクタ 833"/>
        <xdr:cNvCxnSpPr/>
      </xdr:nvCxnSpPr>
      <xdr:spPr>
        <a:xfrm flipV="1">
          <a:off x="19545300" y="140284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103887</xdr:rowOff>
    </xdr:from>
    <xdr:to>
      <xdr:col>98</xdr:col>
      <xdr:colOff>38100</xdr:colOff>
      <xdr:row>82</xdr:row>
      <xdr:rowOff>34037</xdr:rowOff>
    </xdr:to>
    <xdr:sp macro="" textlink="">
      <xdr:nvSpPr>
        <xdr:cNvPr id="835" name="楕円 834"/>
        <xdr:cNvSpPr/>
      </xdr:nvSpPr>
      <xdr:spPr>
        <a:xfrm>
          <a:off x="18605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150113</xdr:rowOff>
    </xdr:from>
    <xdr:to>
      <xdr:col>102</xdr:col>
      <xdr:colOff>114300</xdr:colOff>
      <xdr:row>81</xdr:row>
      <xdr:rowOff>154687</xdr:rowOff>
    </xdr:to>
    <xdr:cxnSp macro="">
      <xdr:nvCxnSpPr>
        <xdr:cNvPr id="836" name="直線コネクタ 835"/>
        <xdr:cNvCxnSpPr/>
      </xdr:nvCxnSpPr>
      <xdr:spPr>
        <a:xfrm flipV="1">
          <a:off x="18656300" y="140375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837"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8"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39"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40" name="n_4ave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18559</xdr:rowOff>
    </xdr:from>
    <xdr:ext cx="469744" cy="259045"/>
    <xdr:sp macro="" textlink="">
      <xdr:nvSpPr>
        <xdr:cNvPr id="841" name="n_1mainValue【消防施設】&#10;一人当たり面積"/>
        <xdr:cNvSpPr txBox="1"/>
      </xdr:nvSpPr>
      <xdr:spPr>
        <a:xfrm>
          <a:off x="2107572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36847</xdr:rowOff>
    </xdr:from>
    <xdr:ext cx="469744" cy="259045"/>
    <xdr:sp macro="" textlink="">
      <xdr:nvSpPr>
        <xdr:cNvPr id="842" name="n_2mainValue【消防施設】&#10;一人当たり面積"/>
        <xdr:cNvSpPr txBox="1"/>
      </xdr:nvSpPr>
      <xdr:spPr>
        <a:xfrm>
          <a:off x="20199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45990</xdr:rowOff>
    </xdr:from>
    <xdr:ext cx="469744" cy="259045"/>
    <xdr:sp macro="" textlink="">
      <xdr:nvSpPr>
        <xdr:cNvPr id="843" name="n_3mainValue【消防施設】&#10;一人当たり面積"/>
        <xdr:cNvSpPr txBox="1"/>
      </xdr:nvSpPr>
      <xdr:spPr>
        <a:xfrm>
          <a:off x="193104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50564</xdr:rowOff>
    </xdr:from>
    <xdr:ext cx="469744" cy="259045"/>
    <xdr:sp macro="" textlink="">
      <xdr:nvSpPr>
        <xdr:cNvPr id="844" name="n_4mainValue【消防施設】&#10;一人当たり面積"/>
        <xdr:cNvSpPr txBox="1"/>
      </xdr:nvSpPr>
      <xdr:spPr>
        <a:xfrm>
          <a:off x="184214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75" name="【庁舎】&#10;有形固定資産減価償却率平均値テキスト"/>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169092</xdr:rowOff>
    </xdr:from>
    <xdr:to>
      <xdr:col>85</xdr:col>
      <xdr:colOff>177800</xdr:colOff>
      <xdr:row>101</xdr:row>
      <xdr:rowOff>99242</xdr:rowOff>
    </xdr:to>
    <xdr:sp macro="" textlink="">
      <xdr:nvSpPr>
        <xdr:cNvPr id="886" name="楕円 885"/>
        <xdr:cNvSpPr/>
      </xdr:nvSpPr>
      <xdr:spPr>
        <a:xfrm>
          <a:off x="162687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20519</xdr:rowOff>
    </xdr:from>
    <xdr:ext cx="405111" cy="259045"/>
    <xdr:sp macro="" textlink="">
      <xdr:nvSpPr>
        <xdr:cNvPr id="887" name="【庁舎】&#10;有形固定資産減価償却率該当値テキスト"/>
        <xdr:cNvSpPr txBox="1"/>
      </xdr:nvSpPr>
      <xdr:spPr>
        <a:xfrm>
          <a:off x="16357600" y="1716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888" name="楕円 887"/>
        <xdr:cNvSpPr/>
      </xdr:nvSpPr>
      <xdr:spPr>
        <a:xfrm>
          <a:off x="15430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48442</xdr:rowOff>
    </xdr:from>
    <xdr:to>
      <xdr:col>85</xdr:col>
      <xdr:colOff>127000</xdr:colOff>
      <xdr:row>105</xdr:row>
      <xdr:rowOff>56606</xdr:rowOff>
    </xdr:to>
    <xdr:cxnSp macro="">
      <xdr:nvCxnSpPr>
        <xdr:cNvPr id="889" name="直線コネクタ 888"/>
        <xdr:cNvCxnSpPr/>
      </xdr:nvCxnSpPr>
      <xdr:spPr>
        <a:xfrm flipV="1">
          <a:off x="15481300" y="17364892"/>
          <a:ext cx="838200" cy="6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4173</xdr:rowOff>
    </xdr:from>
    <xdr:to>
      <xdr:col>76</xdr:col>
      <xdr:colOff>165100</xdr:colOff>
      <xdr:row>106</xdr:row>
      <xdr:rowOff>105773</xdr:rowOff>
    </xdr:to>
    <xdr:sp macro="" textlink="">
      <xdr:nvSpPr>
        <xdr:cNvPr id="890" name="楕円 889"/>
        <xdr:cNvSpPr/>
      </xdr:nvSpPr>
      <xdr:spPr>
        <a:xfrm>
          <a:off x="14541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56606</xdr:rowOff>
    </xdr:from>
    <xdr:to>
      <xdr:col>81</xdr:col>
      <xdr:colOff>50800</xdr:colOff>
      <xdr:row>106</xdr:row>
      <xdr:rowOff>54973</xdr:rowOff>
    </xdr:to>
    <xdr:cxnSp macro="">
      <xdr:nvCxnSpPr>
        <xdr:cNvPr id="891" name="直線コネクタ 890"/>
        <xdr:cNvCxnSpPr/>
      </xdr:nvCxnSpPr>
      <xdr:spPr>
        <a:xfrm flipV="1">
          <a:off x="14592300" y="18058856"/>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23768</xdr:rowOff>
    </xdr:from>
    <xdr:to>
      <xdr:col>72</xdr:col>
      <xdr:colOff>38100</xdr:colOff>
      <xdr:row>107</xdr:row>
      <xdr:rowOff>125368</xdr:rowOff>
    </xdr:to>
    <xdr:sp macro="" textlink="">
      <xdr:nvSpPr>
        <xdr:cNvPr id="892" name="楕円 891"/>
        <xdr:cNvSpPr/>
      </xdr:nvSpPr>
      <xdr:spPr>
        <a:xfrm>
          <a:off x="1365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54973</xdr:rowOff>
    </xdr:from>
    <xdr:to>
      <xdr:col>76</xdr:col>
      <xdr:colOff>114300</xdr:colOff>
      <xdr:row>107</xdr:row>
      <xdr:rowOff>74568</xdr:rowOff>
    </xdr:to>
    <xdr:cxnSp macro="">
      <xdr:nvCxnSpPr>
        <xdr:cNvPr id="893" name="直線コネクタ 892"/>
        <xdr:cNvCxnSpPr/>
      </xdr:nvCxnSpPr>
      <xdr:spPr>
        <a:xfrm flipV="1">
          <a:off x="13703300" y="18228673"/>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164193</xdr:rowOff>
    </xdr:from>
    <xdr:to>
      <xdr:col>67</xdr:col>
      <xdr:colOff>101600</xdr:colOff>
      <xdr:row>107</xdr:row>
      <xdr:rowOff>94343</xdr:rowOff>
    </xdr:to>
    <xdr:sp macro="" textlink="">
      <xdr:nvSpPr>
        <xdr:cNvPr id="894" name="楕円 893"/>
        <xdr:cNvSpPr/>
      </xdr:nvSpPr>
      <xdr:spPr>
        <a:xfrm>
          <a:off x="12763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43543</xdr:rowOff>
    </xdr:from>
    <xdr:to>
      <xdr:col>71</xdr:col>
      <xdr:colOff>177800</xdr:colOff>
      <xdr:row>107</xdr:row>
      <xdr:rowOff>74568</xdr:rowOff>
    </xdr:to>
    <xdr:cxnSp macro="">
      <xdr:nvCxnSpPr>
        <xdr:cNvPr id="895" name="直線コネクタ 894"/>
        <xdr:cNvCxnSpPr/>
      </xdr:nvCxnSpPr>
      <xdr:spPr>
        <a:xfrm>
          <a:off x="12814300" y="183886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7"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9"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98533</xdr:rowOff>
    </xdr:from>
    <xdr:ext cx="405111" cy="259045"/>
    <xdr:sp macro="" textlink="">
      <xdr:nvSpPr>
        <xdr:cNvPr id="900" name="n_1mainValue【庁舎】&#10;有形固定資産減価償却率"/>
        <xdr:cNvSpPr txBox="1"/>
      </xdr:nvSpPr>
      <xdr:spPr>
        <a:xfrm>
          <a:off x="15266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96900</xdr:rowOff>
    </xdr:from>
    <xdr:ext cx="405111" cy="259045"/>
    <xdr:sp macro="" textlink="">
      <xdr:nvSpPr>
        <xdr:cNvPr id="901" name="n_2mainValue【庁舎】&#10;有形固定資産減価償却率"/>
        <xdr:cNvSpPr txBox="1"/>
      </xdr:nvSpPr>
      <xdr:spPr>
        <a:xfrm>
          <a:off x="14389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116495</xdr:rowOff>
    </xdr:from>
    <xdr:ext cx="405111" cy="259045"/>
    <xdr:sp macro="" textlink="">
      <xdr:nvSpPr>
        <xdr:cNvPr id="902" name="n_3mainValue【庁舎】&#10;有形固定資産減価償却率"/>
        <xdr:cNvSpPr txBox="1"/>
      </xdr:nvSpPr>
      <xdr:spPr>
        <a:xfrm>
          <a:off x="13500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85470</xdr:rowOff>
    </xdr:from>
    <xdr:ext cx="405111" cy="259045"/>
    <xdr:sp macro="" textlink="">
      <xdr:nvSpPr>
        <xdr:cNvPr id="903" name="n_4mainValue【庁舎】&#10;有形固定資産減価償却率"/>
        <xdr:cNvSpPr txBox="1"/>
      </xdr:nvSpPr>
      <xdr:spPr>
        <a:xfrm>
          <a:off x="12611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930"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52832</xdr:rowOff>
    </xdr:from>
    <xdr:to>
      <xdr:col>116</xdr:col>
      <xdr:colOff>114300</xdr:colOff>
      <xdr:row>101</xdr:row>
      <xdr:rowOff>154432</xdr:rowOff>
    </xdr:to>
    <xdr:sp macro="" textlink="">
      <xdr:nvSpPr>
        <xdr:cNvPr id="941" name="楕円 940"/>
        <xdr:cNvSpPr/>
      </xdr:nvSpPr>
      <xdr:spPr>
        <a:xfrm>
          <a:off x="22110700" y="173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75709</xdr:rowOff>
    </xdr:from>
    <xdr:ext cx="469744" cy="259045"/>
    <xdr:sp macro="" textlink="">
      <xdr:nvSpPr>
        <xdr:cNvPr id="942" name="【庁舎】&#10;一人当たり面積該当値テキスト"/>
        <xdr:cNvSpPr txBox="1"/>
      </xdr:nvSpPr>
      <xdr:spPr>
        <a:xfrm>
          <a:off x="22199600" y="1722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125985</xdr:rowOff>
    </xdr:from>
    <xdr:to>
      <xdr:col>112</xdr:col>
      <xdr:colOff>38100</xdr:colOff>
      <xdr:row>104</xdr:row>
      <xdr:rowOff>56135</xdr:rowOff>
    </xdr:to>
    <xdr:sp macro="" textlink="">
      <xdr:nvSpPr>
        <xdr:cNvPr id="943" name="楕円 942"/>
        <xdr:cNvSpPr/>
      </xdr:nvSpPr>
      <xdr:spPr>
        <a:xfrm>
          <a:off x="212725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103632</xdr:rowOff>
    </xdr:from>
    <xdr:to>
      <xdr:col>116</xdr:col>
      <xdr:colOff>63500</xdr:colOff>
      <xdr:row>104</xdr:row>
      <xdr:rowOff>5335</xdr:rowOff>
    </xdr:to>
    <xdr:cxnSp macro="">
      <xdr:nvCxnSpPr>
        <xdr:cNvPr id="944" name="直線コネクタ 943"/>
        <xdr:cNvCxnSpPr/>
      </xdr:nvCxnSpPr>
      <xdr:spPr>
        <a:xfrm flipV="1">
          <a:off x="21323300" y="17420082"/>
          <a:ext cx="838200" cy="4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119126</xdr:rowOff>
    </xdr:from>
    <xdr:to>
      <xdr:col>107</xdr:col>
      <xdr:colOff>101600</xdr:colOff>
      <xdr:row>105</xdr:row>
      <xdr:rowOff>49276</xdr:rowOff>
    </xdr:to>
    <xdr:sp macro="" textlink="">
      <xdr:nvSpPr>
        <xdr:cNvPr id="945" name="楕円 944"/>
        <xdr:cNvSpPr/>
      </xdr:nvSpPr>
      <xdr:spPr>
        <a:xfrm>
          <a:off x="20383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5335</xdr:rowOff>
    </xdr:from>
    <xdr:to>
      <xdr:col>111</xdr:col>
      <xdr:colOff>177800</xdr:colOff>
      <xdr:row>104</xdr:row>
      <xdr:rowOff>169926</xdr:rowOff>
    </xdr:to>
    <xdr:cxnSp macro="">
      <xdr:nvCxnSpPr>
        <xdr:cNvPr id="946" name="直線コネクタ 945"/>
        <xdr:cNvCxnSpPr/>
      </xdr:nvCxnSpPr>
      <xdr:spPr>
        <a:xfrm flipV="1">
          <a:off x="20434300" y="1783613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144272</xdr:rowOff>
    </xdr:from>
    <xdr:to>
      <xdr:col>102</xdr:col>
      <xdr:colOff>165100</xdr:colOff>
      <xdr:row>104</xdr:row>
      <xdr:rowOff>74422</xdr:rowOff>
    </xdr:to>
    <xdr:sp macro="" textlink="">
      <xdr:nvSpPr>
        <xdr:cNvPr id="947" name="楕円 946"/>
        <xdr:cNvSpPr/>
      </xdr:nvSpPr>
      <xdr:spPr>
        <a:xfrm>
          <a:off x="194945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23622</xdr:rowOff>
    </xdr:from>
    <xdr:to>
      <xdr:col>107</xdr:col>
      <xdr:colOff>50800</xdr:colOff>
      <xdr:row>104</xdr:row>
      <xdr:rowOff>169926</xdr:rowOff>
    </xdr:to>
    <xdr:cxnSp macro="">
      <xdr:nvCxnSpPr>
        <xdr:cNvPr id="948" name="直線コネクタ 947"/>
        <xdr:cNvCxnSpPr/>
      </xdr:nvCxnSpPr>
      <xdr:spPr>
        <a:xfrm>
          <a:off x="19545300" y="1785442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151130</xdr:rowOff>
    </xdr:from>
    <xdr:to>
      <xdr:col>98</xdr:col>
      <xdr:colOff>38100</xdr:colOff>
      <xdr:row>104</xdr:row>
      <xdr:rowOff>81280</xdr:rowOff>
    </xdr:to>
    <xdr:sp macro="" textlink="">
      <xdr:nvSpPr>
        <xdr:cNvPr id="949" name="楕円 948"/>
        <xdr:cNvSpPr/>
      </xdr:nvSpPr>
      <xdr:spPr>
        <a:xfrm>
          <a:off x="18605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23622</xdr:rowOff>
    </xdr:from>
    <xdr:to>
      <xdr:col>102</xdr:col>
      <xdr:colOff>114300</xdr:colOff>
      <xdr:row>104</xdr:row>
      <xdr:rowOff>30480</xdr:rowOff>
    </xdr:to>
    <xdr:cxnSp macro="">
      <xdr:nvCxnSpPr>
        <xdr:cNvPr id="950" name="直線コネクタ 949"/>
        <xdr:cNvCxnSpPr/>
      </xdr:nvCxnSpPr>
      <xdr:spPr>
        <a:xfrm flipV="1">
          <a:off x="18656300" y="178544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51"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52"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53"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54" name="n_4aveValue【庁舎】&#10;一人当たり面積"/>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72662</xdr:rowOff>
    </xdr:from>
    <xdr:ext cx="469744" cy="259045"/>
    <xdr:sp macro="" textlink="">
      <xdr:nvSpPr>
        <xdr:cNvPr id="955" name="n_1mainValue【庁舎】&#10;一人当たり面積"/>
        <xdr:cNvSpPr txBox="1"/>
      </xdr:nvSpPr>
      <xdr:spPr>
        <a:xfrm>
          <a:off x="21075727" y="1756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65803</xdr:rowOff>
    </xdr:from>
    <xdr:ext cx="469744" cy="259045"/>
    <xdr:sp macro="" textlink="">
      <xdr:nvSpPr>
        <xdr:cNvPr id="956" name="n_2mainValue【庁舎】&#10;一人当たり面積"/>
        <xdr:cNvSpPr txBox="1"/>
      </xdr:nvSpPr>
      <xdr:spPr>
        <a:xfrm>
          <a:off x="20199427" y="1772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90949</xdr:rowOff>
    </xdr:from>
    <xdr:ext cx="469744" cy="259045"/>
    <xdr:sp macro="" textlink="">
      <xdr:nvSpPr>
        <xdr:cNvPr id="957" name="n_3mainValue【庁舎】&#10;一人当たり面積"/>
        <xdr:cNvSpPr txBox="1"/>
      </xdr:nvSpPr>
      <xdr:spPr>
        <a:xfrm>
          <a:off x="19310427" y="1757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97807</xdr:rowOff>
    </xdr:from>
    <xdr:ext cx="469744" cy="259045"/>
    <xdr:sp macro="" textlink="">
      <xdr:nvSpPr>
        <xdr:cNvPr id="958" name="n_4mainValue【庁舎】&#10;一人当たり面積"/>
        <xdr:cNvSpPr txBox="1"/>
      </xdr:nvSpPr>
      <xdr:spPr>
        <a:xfrm>
          <a:off x="18421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類似団体平均値と比較して、特に有形固定資産減価償却率が高くなっている施設は図書館で、今後、建て替えなどの多額の負担が予想される。一方、庁舎については、平成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81.4</a:t>
          </a:r>
          <a:r>
            <a:rPr kumimoji="1" lang="ja-JP" altLang="en-US" sz="1300">
              <a:latin typeface="ＭＳ Ｐゴシック" panose="020B0600070205080204" pitchFamily="50" charset="-128"/>
              <a:ea typeface="ＭＳ Ｐゴシック" panose="020B0600070205080204" pitchFamily="50" charset="-128"/>
            </a:rPr>
            <a:t>％となるなど類似団体平均値より大幅に高かったが、令和元年度は</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％と大幅に低くなっている。これは、平成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年度から令和元年度にかけ、本庁舎の建て替えを行ったことによるものである。市民会館についても、平成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年度から令和元年度にかけ、市民会館を統合した市民文化ホールの新設を行った影響により、有形固定資産減価償却率は昨年度より</a:t>
          </a:r>
          <a:r>
            <a:rPr kumimoji="1" lang="en-US" altLang="ja-JP" sz="1300">
              <a:latin typeface="ＭＳ Ｐゴシック" panose="020B0600070205080204" pitchFamily="50" charset="-128"/>
              <a:ea typeface="ＭＳ Ｐゴシック" panose="020B0600070205080204" pitchFamily="50" charset="-128"/>
            </a:rPr>
            <a:t>34.1</a:t>
          </a:r>
          <a:r>
            <a:rPr kumimoji="1" lang="ja-JP" altLang="en-US" sz="1300">
              <a:latin typeface="ＭＳ Ｐゴシック" panose="020B0600070205080204" pitchFamily="50" charset="-128"/>
              <a:ea typeface="ＭＳ Ｐゴシック" panose="020B0600070205080204" pitchFamily="50" charset="-128"/>
            </a:rPr>
            <a:t>％低くなり、類似団体平均値と比較して</a:t>
          </a:r>
          <a:r>
            <a:rPr kumimoji="1" lang="en-US" altLang="ja-JP" sz="1300">
              <a:latin typeface="ＭＳ Ｐゴシック" panose="020B0600070205080204" pitchFamily="50" charset="-128"/>
              <a:ea typeface="ＭＳ Ｐゴシック" panose="020B0600070205080204" pitchFamily="50" charset="-128"/>
            </a:rPr>
            <a:t>27.5</a:t>
          </a:r>
          <a:r>
            <a:rPr kumimoji="1" lang="ja-JP" altLang="en-US" sz="1300">
              <a:latin typeface="ＭＳ Ｐゴシック" panose="020B0600070205080204" pitchFamily="50" charset="-128"/>
              <a:ea typeface="ＭＳ Ｐゴシック" panose="020B0600070205080204" pitchFamily="50" charset="-128"/>
            </a:rPr>
            <a:t>％低くなっている。一般廃棄物処理施設や消防施設についても、類似団体平均値を下回っている。特に、消防施設については</a:t>
          </a:r>
          <a:r>
            <a:rPr kumimoji="1" lang="en-US" altLang="ja-JP" sz="1300">
              <a:latin typeface="ＭＳ Ｐゴシック" panose="020B0600070205080204" pitchFamily="50" charset="-128"/>
              <a:ea typeface="ＭＳ Ｐゴシック" panose="020B0600070205080204" pitchFamily="50" charset="-128"/>
            </a:rPr>
            <a:t>34.8</a:t>
          </a:r>
          <a:r>
            <a:rPr kumimoji="1" lang="ja-JP" altLang="en-US" sz="1300">
              <a:latin typeface="ＭＳ Ｐゴシック" panose="020B0600070205080204" pitchFamily="50" charset="-128"/>
              <a:ea typeface="ＭＳ Ｐゴシック" panose="020B0600070205080204" pitchFamily="50" charset="-128"/>
            </a:rPr>
            <a:t>％となっており、要因としては老朽化していた新宮分遣所の移転新築や消防本部・消防署・消防団本部を統合した消防防災センターの新築移転が行われたためである。また、</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数値では、庁舎、消防施設、市民会館等が類似団体平均値を上回っている一方、一般廃棄物処理施設有形固定資産（償却資産）額、保健センター・保健所面積は類似団体平均を下回っている。施設全体としては、一人当たり面積が類似団体よりも高く、維持管理が今後重要となってくると思わ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86,406
85,456
421.24
45,543,477
42,676,354
1,954,711
23,687,373
63,112,851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全国有数の製紙工業都市として、紙加工業などの紙関連企業も多く、市民の大半が何らかの紙関係の仕事に従事しており、活発な地場産業に支えられ比較的財政力に恵まれている。令和元年度財政力指数は、固定資産税等増収に伴い基準財政収入額が増であったが、基準財政需要額も増となったため前年度より０．１ポイント低い０．７５となっている。依然として類似団体平均や愛媛県平均より上回っている。</a:t>
          </a:r>
        </a:p>
        <a:p>
          <a:r>
            <a:rPr kumimoji="1" lang="ja-JP" altLang="en-US" sz="1100">
              <a:latin typeface="ＭＳ Ｐゴシック" panose="020B0600070205080204" pitchFamily="50" charset="-128"/>
              <a:ea typeface="ＭＳ Ｐゴシック" panose="020B0600070205080204" pitchFamily="50" charset="-128"/>
            </a:rPr>
            <a:t>　しかし、産業構造が「紙」に特化した単一構造のため、原油高や円安と言った外的要因を受けやすく脆さも併せ持っている。また、近年低下傾向にあるため、第二次総合計画に沿った施策を重点的に実施することにより活力の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xdr:cNvCxnSpPr/>
      </xdr:nvCxnSpPr>
      <xdr:spPr>
        <a:xfrm>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xdr:cNvCxnSpPr/>
      </xdr:nvCxnSpPr>
      <xdr:spPr>
        <a:xfrm>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xdr:cNvCxnSpPr/>
      </xdr:nvCxnSpPr>
      <xdr:spPr>
        <a:xfrm>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１９年度以降大幅な経常的経費の削減を進めた結果、最も数値が悪かった平成１８年度決算の９６．４％と比較すると改善されてきた。しかし、平成３０年度決算では８７．４％であったが、令和元年度は、公債費や人件費、扶助費などの義務的経費が高止まりする中、分母となる地方税や地方交付税などの経常一般財源収入が減少したことにより、昨年度より１．４ポイント上昇し８８．８％となり、比率は年々悪化している。今後、普通交付税合併算定替終了の影響や合併特例債の元金償還が本格化するなど、さらなる財政の硬直化が進むことが予想されることから、積極的な繰上償還の実施や、選択と集中による経常経費の削減を図りながら現在の水準以下を目標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62</xdr:row>
      <xdr:rowOff>116840</xdr:rowOff>
    </xdr:to>
    <xdr:cxnSp macro="">
      <xdr:nvCxnSpPr>
        <xdr:cNvPr id="132" name="直線コネクタ 131"/>
        <xdr:cNvCxnSpPr/>
      </xdr:nvCxnSpPr>
      <xdr:spPr>
        <a:xfrm>
          <a:off x="4114800" y="1069043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48471</xdr:rowOff>
    </xdr:from>
    <xdr:to>
      <xdr:col>19</xdr:col>
      <xdr:colOff>133350</xdr:colOff>
      <xdr:row>62</xdr:row>
      <xdr:rowOff>60537</xdr:rowOff>
    </xdr:to>
    <xdr:cxnSp macro="">
      <xdr:nvCxnSpPr>
        <xdr:cNvPr id="135" name="直線コネクタ 134"/>
        <xdr:cNvCxnSpPr/>
      </xdr:nvCxnSpPr>
      <xdr:spPr>
        <a:xfrm>
          <a:off x="3225800" y="1067837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212</xdr:rowOff>
    </xdr:from>
    <xdr:to>
      <xdr:col>15</xdr:col>
      <xdr:colOff>82550</xdr:colOff>
      <xdr:row>62</xdr:row>
      <xdr:rowOff>48471</xdr:rowOff>
    </xdr:to>
    <xdr:cxnSp macro="">
      <xdr:nvCxnSpPr>
        <xdr:cNvPr id="138" name="直線コネクタ 137"/>
        <xdr:cNvCxnSpPr/>
      </xdr:nvCxnSpPr>
      <xdr:spPr>
        <a:xfrm>
          <a:off x="2336800" y="1063011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83185</xdr:rowOff>
    </xdr:from>
    <xdr:to>
      <xdr:col>11</xdr:col>
      <xdr:colOff>31750</xdr:colOff>
      <xdr:row>62</xdr:row>
      <xdr:rowOff>212</xdr:rowOff>
    </xdr:to>
    <xdr:cxnSp macro="">
      <xdr:nvCxnSpPr>
        <xdr:cNvPr id="141" name="直線コネクタ 140"/>
        <xdr:cNvCxnSpPr/>
      </xdr:nvCxnSpPr>
      <xdr:spPr>
        <a:xfrm>
          <a:off x="1447800" y="1054163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1" name="楕円 150"/>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2"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3" name="楕円 152"/>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macro="" textlink="">
      <xdr:nvSpPr>
        <xdr:cNvPr id="154" name="テキスト ボックス 153"/>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169121</xdr:rowOff>
    </xdr:from>
    <xdr:to>
      <xdr:col>15</xdr:col>
      <xdr:colOff>133350</xdr:colOff>
      <xdr:row>62</xdr:row>
      <xdr:rowOff>99271</xdr:rowOff>
    </xdr:to>
    <xdr:sp macro="" textlink="">
      <xdr:nvSpPr>
        <xdr:cNvPr id="155" name="楕円 154"/>
        <xdr:cNvSpPr/>
      </xdr:nvSpPr>
      <xdr:spPr>
        <a:xfrm>
          <a:off x="3175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109448</xdr:rowOff>
    </xdr:from>
    <xdr:ext cx="762000" cy="259045"/>
    <xdr:sp macro="" textlink="">
      <xdr:nvSpPr>
        <xdr:cNvPr id="156" name="テキスト ボックス 155"/>
        <xdr:cNvSpPr txBox="1"/>
      </xdr:nvSpPr>
      <xdr:spPr>
        <a:xfrm>
          <a:off x="2844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120862</xdr:rowOff>
    </xdr:from>
    <xdr:to>
      <xdr:col>11</xdr:col>
      <xdr:colOff>82550</xdr:colOff>
      <xdr:row>62</xdr:row>
      <xdr:rowOff>51012</xdr:rowOff>
    </xdr:to>
    <xdr:sp macro="" textlink="">
      <xdr:nvSpPr>
        <xdr:cNvPr id="157" name="楕円 156"/>
        <xdr:cNvSpPr/>
      </xdr:nvSpPr>
      <xdr:spPr>
        <a:xfrm>
          <a:off x="2286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61189</xdr:rowOff>
    </xdr:from>
    <xdr:ext cx="762000" cy="259045"/>
    <xdr:sp macro="" textlink="">
      <xdr:nvSpPr>
        <xdr:cNvPr id="158" name="テキスト ボックス 157"/>
        <xdr:cNvSpPr txBox="1"/>
      </xdr:nvSpPr>
      <xdr:spPr>
        <a:xfrm>
          <a:off x="1955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59" name="楕円 158"/>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60" name="テキスト ボックス 159"/>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類似団体平均を上回り、かつ上昇傾向にある要因として、令和元年度に実施したプレミアム付商品券事業や市民文化ホール開館に伴う開館準備・管理委託等、学校</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環境整備に係る端末購入費などにより物件費が増加し、人口１人当たり人件費・物件費等決算額も７，６１３円の増となった。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定員管理及び給与の適正化による人件費の抑制に努めるとともに，民間委託等の推進や指定管理者制度の活用などによる物件費の抑制に努める。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82852</xdr:rowOff>
    </xdr:from>
    <xdr:to>
      <xdr:col>23</xdr:col>
      <xdr:colOff>133350</xdr:colOff>
      <xdr:row>82</xdr:row>
      <xdr:rowOff>156333</xdr:rowOff>
    </xdr:to>
    <xdr:cxnSp macro="">
      <xdr:nvCxnSpPr>
        <xdr:cNvPr id="193" name="直線コネクタ 192"/>
        <xdr:cNvCxnSpPr/>
      </xdr:nvCxnSpPr>
      <xdr:spPr>
        <a:xfrm>
          <a:off x="4114800" y="14141752"/>
          <a:ext cx="838200" cy="7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82852</xdr:rowOff>
    </xdr:from>
    <xdr:to>
      <xdr:col>19</xdr:col>
      <xdr:colOff>133350</xdr:colOff>
      <xdr:row>82</xdr:row>
      <xdr:rowOff>93856</xdr:rowOff>
    </xdr:to>
    <xdr:cxnSp macro="">
      <xdr:nvCxnSpPr>
        <xdr:cNvPr id="196" name="直線コネクタ 195"/>
        <xdr:cNvCxnSpPr/>
      </xdr:nvCxnSpPr>
      <xdr:spPr>
        <a:xfrm flipV="1">
          <a:off x="3225800" y="14141752"/>
          <a:ext cx="889000" cy="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74580</xdr:rowOff>
    </xdr:from>
    <xdr:to>
      <xdr:col>15</xdr:col>
      <xdr:colOff>82550</xdr:colOff>
      <xdr:row>82</xdr:row>
      <xdr:rowOff>93856</xdr:rowOff>
    </xdr:to>
    <xdr:cxnSp macro="">
      <xdr:nvCxnSpPr>
        <xdr:cNvPr id="199" name="直線コネクタ 198"/>
        <xdr:cNvCxnSpPr/>
      </xdr:nvCxnSpPr>
      <xdr:spPr>
        <a:xfrm>
          <a:off x="2336800" y="14133480"/>
          <a:ext cx="889000" cy="1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66376</xdr:rowOff>
    </xdr:from>
    <xdr:to>
      <xdr:col>11</xdr:col>
      <xdr:colOff>31750</xdr:colOff>
      <xdr:row>82</xdr:row>
      <xdr:rowOff>74580</xdr:rowOff>
    </xdr:to>
    <xdr:cxnSp macro="">
      <xdr:nvCxnSpPr>
        <xdr:cNvPr id="202" name="直線コネクタ 201"/>
        <xdr:cNvCxnSpPr/>
      </xdr:nvCxnSpPr>
      <xdr:spPr>
        <a:xfrm>
          <a:off x="1447800" y="14125276"/>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105533</xdr:rowOff>
    </xdr:from>
    <xdr:to>
      <xdr:col>23</xdr:col>
      <xdr:colOff>184150</xdr:colOff>
      <xdr:row>83</xdr:row>
      <xdr:rowOff>35683</xdr:rowOff>
    </xdr:to>
    <xdr:sp macro="" textlink="">
      <xdr:nvSpPr>
        <xdr:cNvPr id="212" name="楕円 211"/>
        <xdr:cNvSpPr/>
      </xdr:nvSpPr>
      <xdr:spPr>
        <a:xfrm>
          <a:off x="4902200" y="141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77610</xdr:rowOff>
    </xdr:from>
    <xdr:ext cx="762000" cy="259045"/>
    <xdr:sp macro="" textlink="">
      <xdr:nvSpPr>
        <xdr:cNvPr id="213" name="人件費・物件費等の状況該当値テキスト"/>
        <xdr:cNvSpPr txBox="1"/>
      </xdr:nvSpPr>
      <xdr:spPr>
        <a:xfrm>
          <a:off x="5041900" y="1413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32052</xdr:rowOff>
    </xdr:from>
    <xdr:to>
      <xdr:col>19</xdr:col>
      <xdr:colOff>184150</xdr:colOff>
      <xdr:row>82</xdr:row>
      <xdr:rowOff>133652</xdr:rowOff>
    </xdr:to>
    <xdr:sp macro="" textlink="">
      <xdr:nvSpPr>
        <xdr:cNvPr id="214" name="楕円 213"/>
        <xdr:cNvSpPr/>
      </xdr:nvSpPr>
      <xdr:spPr>
        <a:xfrm>
          <a:off x="4064000" y="140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118429</xdr:rowOff>
    </xdr:from>
    <xdr:ext cx="736600" cy="259045"/>
    <xdr:sp macro="" textlink="">
      <xdr:nvSpPr>
        <xdr:cNvPr id="215" name="テキスト ボックス 214"/>
        <xdr:cNvSpPr txBox="1"/>
      </xdr:nvSpPr>
      <xdr:spPr>
        <a:xfrm>
          <a:off x="3733800" y="1417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43056</xdr:rowOff>
    </xdr:from>
    <xdr:to>
      <xdr:col>15</xdr:col>
      <xdr:colOff>133350</xdr:colOff>
      <xdr:row>82</xdr:row>
      <xdr:rowOff>144656</xdr:rowOff>
    </xdr:to>
    <xdr:sp macro="" textlink="">
      <xdr:nvSpPr>
        <xdr:cNvPr id="216" name="楕円 215"/>
        <xdr:cNvSpPr/>
      </xdr:nvSpPr>
      <xdr:spPr>
        <a:xfrm>
          <a:off x="3175000" y="141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129433</xdr:rowOff>
    </xdr:from>
    <xdr:ext cx="762000" cy="259045"/>
    <xdr:sp macro="" textlink="">
      <xdr:nvSpPr>
        <xdr:cNvPr id="217" name="テキスト ボックス 216"/>
        <xdr:cNvSpPr txBox="1"/>
      </xdr:nvSpPr>
      <xdr:spPr>
        <a:xfrm>
          <a:off x="2844800" y="1418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23780</xdr:rowOff>
    </xdr:from>
    <xdr:to>
      <xdr:col>11</xdr:col>
      <xdr:colOff>82550</xdr:colOff>
      <xdr:row>82</xdr:row>
      <xdr:rowOff>125380</xdr:rowOff>
    </xdr:to>
    <xdr:sp macro="" textlink="">
      <xdr:nvSpPr>
        <xdr:cNvPr id="218" name="楕円 217"/>
        <xdr:cNvSpPr/>
      </xdr:nvSpPr>
      <xdr:spPr>
        <a:xfrm>
          <a:off x="2286000" y="140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135557</xdr:rowOff>
    </xdr:from>
    <xdr:ext cx="762000" cy="259045"/>
    <xdr:sp macro="" textlink="">
      <xdr:nvSpPr>
        <xdr:cNvPr id="219" name="テキスト ボックス 218"/>
        <xdr:cNvSpPr txBox="1"/>
      </xdr:nvSpPr>
      <xdr:spPr>
        <a:xfrm>
          <a:off x="1955800" y="1385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15576</xdr:rowOff>
    </xdr:from>
    <xdr:to>
      <xdr:col>7</xdr:col>
      <xdr:colOff>31750</xdr:colOff>
      <xdr:row>82</xdr:row>
      <xdr:rowOff>117176</xdr:rowOff>
    </xdr:to>
    <xdr:sp macro="" textlink="">
      <xdr:nvSpPr>
        <xdr:cNvPr id="220" name="楕円 219"/>
        <xdr:cNvSpPr/>
      </xdr:nvSpPr>
      <xdr:spPr>
        <a:xfrm>
          <a:off x="1397000" y="1407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101953</xdr:rowOff>
    </xdr:from>
    <xdr:ext cx="762000" cy="259045"/>
    <xdr:sp macro="" textlink="">
      <xdr:nvSpPr>
        <xdr:cNvPr id="221" name="テキスト ボックス 220"/>
        <xdr:cNvSpPr txBox="1"/>
      </xdr:nvSpPr>
      <xdr:spPr>
        <a:xfrm>
          <a:off x="1066800" y="1416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前年度より０．３ポイント上昇し９８．３で、類似団体平均とほぼ同じ水準である。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定員適正化計画に基づき適正化を進めてきた結果、採用抑制によって世代間のアンバランス解消が課題となっているが、引き続き人件費の抑制に努め本市の財政状況等を踏まえた給与水準の適正化等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85</xdr:row>
      <xdr:rowOff>123673</xdr:rowOff>
    </xdr:to>
    <xdr:cxnSp macro="">
      <xdr:nvCxnSpPr>
        <xdr:cNvPr id="257" name="直線コネクタ 256"/>
        <xdr:cNvCxnSpPr/>
      </xdr:nvCxnSpPr>
      <xdr:spPr>
        <a:xfrm>
          <a:off x="16179800" y="1466245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85</xdr:row>
      <xdr:rowOff>123673</xdr:rowOff>
    </xdr:to>
    <xdr:cxnSp macro="">
      <xdr:nvCxnSpPr>
        <xdr:cNvPr id="260" name="直線コネクタ 259"/>
        <xdr:cNvCxnSpPr/>
      </xdr:nvCxnSpPr>
      <xdr:spPr>
        <a:xfrm flipV="1">
          <a:off x="15290800" y="146624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123673</xdr:rowOff>
    </xdr:from>
    <xdr:to>
      <xdr:col>72</xdr:col>
      <xdr:colOff>203200</xdr:colOff>
      <xdr:row>85</xdr:row>
      <xdr:rowOff>123673</xdr:rowOff>
    </xdr:to>
    <xdr:cxnSp macro="">
      <xdr:nvCxnSpPr>
        <xdr:cNvPr id="263" name="直線コネクタ 262"/>
        <xdr:cNvCxnSpPr/>
      </xdr:nvCxnSpPr>
      <xdr:spPr>
        <a:xfrm>
          <a:off x="14401800" y="14696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86</xdr:row>
      <xdr:rowOff>9677</xdr:rowOff>
    </xdr:to>
    <xdr:cxnSp macro="">
      <xdr:nvCxnSpPr>
        <xdr:cNvPr id="266" name="直線コネクタ 265"/>
        <xdr:cNvCxnSpPr/>
      </xdr:nvCxnSpPr>
      <xdr:spPr>
        <a:xfrm flipV="1">
          <a:off x="13512800" y="146969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6" name="楕円 275"/>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77" name="給与水準   （国との比較）該当値テキスト"/>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78" name="楕円 277"/>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150179</xdr:rowOff>
    </xdr:from>
    <xdr:ext cx="736600" cy="259045"/>
    <xdr:sp macro="" textlink="">
      <xdr:nvSpPr>
        <xdr:cNvPr id="279" name="テキスト ボックス 278"/>
        <xdr:cNvSpPr txBox="1"/>
      </xdr:nvSpPr>
      <xdr:spPr>
        <a:xfrm>
          <a:off x="15798800" y="1438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72873</xdr:rowOff>
    </xdr:from>
    <xdr:to>
      <xdr:col>73</xdr:col>
      <xdr:colOff>44450</xdr:colOff>
      <xdr:row>86</xdr:row>
      <xdr:rowOff>3023</xdr:rowOff>
    </xdr:to>
    <xdr:sp macro="" textlink="">
      <xdr:nvSpPr>
        <xdr:cNvPr id="280" name="楕円 279"/>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13200</xdr:rowOff>
    </xdr:from>
    <xdr:ext cx="762000" cy="259045"/>
    <xdr:sp macro="" textlink="">
      <xdr:nvSpPr>
        <xdr:cNvPr id="281" name="テキスト ボックス 280"/>
        <xdr:cNvSpPr txBox="1"/>
      </xdr:nvSpPr>
      <xdr:spPr>
        <a:xfrm>
          <a:off x="14909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72873</xdr:rowOff>
    </xdr:from>
    <xdr:to>
      <xdr:col>68</xdr:col>
      <xdr:colOff>203200</xdr:colOff>
      <xdr:row>86</xdr:row>
      <xdr:rowOff>3023</xdr:rowOff>
    </xdr:to>
    <xdr:sp macro="" textlink="">
      <xdr:nvSpPr>
        <xdr:cNvPr id="282" name="楕円 281"/>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13200</xdr:rowOff>
    </xdr:from>
    <xdr:ext cx="762000" cy="259045"/>
    <xdr:sp macro="" textlink="">
      <xdr:nvSpPr>
        <xdr:cNvPr id="283" name="テキスト ボックス 282"/>
        <xdr:cNvSpPr txBox="1"/>
      </xdr:nvSpPr>
      <xdr:spPr>
        <a:xfrm>
          <a:off x="14020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130327</xdr:rowOff>
    </xdr:from>
    <xdr:to>
      <xdr:col>64</xdr:col>
      <xdr:colOff>152400</xdr:colOff>
      <xdr:row>86</xdr:row>
      <xdr:rowOff>60477</xdr:rowOff>
    </xdr:to>
    <xdr:sp macro="" textlink="">
      <xdr:nvSpPr>
        <xdr:cNvPr id="284" name="楕円 283"/>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45254</xdr:rowOff>
    </xdr:from>
    <xdr:ext cx="762000" cy="259045"/>
    <xdr:sp macro="" textlink="">
      <xdr:nvSpPr>
        <xdr:cNvPr id="285" name="テキスト ボックス 284"/>
        <xdr:cNvSpPr txBox="1"/>
      </xdr:nvSpPr>
      <xdr:spPr>
        <a:xfrm>
          <a:off x="13131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に伴い一部事務組合職員の身分を新市に引き継いだため、平成１６年度は職員数が１，２７０人と類似団体平均に比べ約２００人超過していた。定員適正化計画に基づき適正化をすすめたことにより職員数は減少してきたものの、類似団体と比較しても依然高く推移している。また、採用抑制や再任用制度の開始により世代間のアンバランスが生じており、将来に渡って安定的に業務を遂行できる職員配置が急務となっている。</a:t>
          </a:r>
        </a:p>
        <a:p>
          <a:r>
            <a:rPr kumimoji="1" lang="ja-JP" altLang="en-US" sz="1100">
              <a:latin typeface="ＭＳ Ｐゴシック" panose="020B0600070205080204" pitchFamily="50" charset="-128"/>
              <a:ea typeface="ＭＳ Ｐゴシック" panose="020B0600070205080204" pitchFamily="50" charset="-128"/>
            </a:rPr>
            <a:t>　短期での大幅な減員が見込めない状況にあるが、施設の統廃合・民営化など行政のスリム化により抑制を図る。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168593</xdr:rowOff>
    </xdr:from>
    <xdr:to>
      <xdr:col>81</xdr:col>
      <xdr:colOff>44450</xdr:colOff>
      <xdr:row>64</xdr:row>
      <xdr:rowOff>35348</xdr:rowOff>
    </xdr:to>
    <xdr:cxnSp macro="">
      <xdr:nvCxnSpPr>
        <xdr:cNvPr id="320" name="直線コネクタ 319"/>
        <xdr:cNvCxnSpPr/>
      </xdr:nvCxnSpPr>
      <xdr:spPr>
        <a:xfrm flipV="1">
          <a:off x="16179800" y="10969943"/>
          <a:ext cx="8382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35348</xdr:rowOff>
    </xdr:from>
    <xdr:to>
      <xdr:col>77</xdr:col>
      <xdr:colOff>44450</xdr:colOff>
      <xdr:row>64</xdr:row>
      <xdr:rowOff>47413</xdr:rowOff>
    </xdr:to>
    <xdr:cxnSp macro="">
      <xdr:nvCxnSpPr>
        <xdr:cNvPr id="323" name="直線コネクタ 322"/>
        <xdr:cNvCxnSpPr/>
      </xdr:nvCxnSpPr>
      <xdr:spPr>
        <a:xfrm flipV="1">
          <a:off x="15290800" y="110081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47413</xdr:rowOff>
    </xdr:from>
    <xdr:to>
      <xdr:col>72</xdr:col>
      <xdr:colOff>203200</xdr:colOff>
      <xdr:row>64</xdr:row>
      <xdr:rowOff>49424</xdr:rowOff>
    </xdr:to>
    <xdr:cxnSp macro="">
      <xdr:nvCxnSpPr>
        <xdr:cNvPr id="326" name="直線コネクタ 325"/>
        <xdr:cNvCxnSpPr/>
      </xdr:nvCxnSpPr>
      <xdr:spPr>
        <a:xfrm flipV="1">
          <a:off x="14401800" y="1102021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124354</xdr:rowOff>
    </xdr:from>
    <xdr:to>
      <xdr:col>68</xdr:col>
      <xdr:colOff>152400</xdr:colOff>
      <xdr:row>64</xdr:row>
      <xdr:rowOff>49424</xdr:rowOff>
    </xdr:to>
    <xdr:cxnSp macro="">
      <xdr:nvCxnSpPr>
        <xdr:cNvPr id="329" name="直線コネクタ 328"/>
        <xdr:cNvCxnSpPr/>
      </xdr:nvCxnSpPr>
      <xdr:spPr>
        <a:xfrm>
          <a:off x="13512800" y="109257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117793</xdr:rowOff>
    </xdr:from>
    <xdr:to>
      <xdr:col>81</xdr:col>
      <xdr:colOff>95250</xdr:colOff>
      <xdr:row>64</xdr:row>
      <xdr:rowOff>47943</xdr:rowOff>
    </xdr:to>
    <xdr:sp macro="" textlink="">
      <xdr:nvSpPr>
        <xdr:cNvPr id="339" name="楕円 338"/>
        <xdr:cNvSpPr/>
      </xdr:nvSpPr>
      <xdr:spPr>
        <a:xfrm>
          <a:off x="169672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89870</xdr:rowOff>
    </xdr:from>
    <xdr:ext cx="762000" cy="259045"/>
    <xdr:sp macro="" textlink="">
      <xdr:nvSpPr>
        <xdr:cNvPr id="340" name="定員管理の状況該当値テキスト"/>
        <xdr:cNvSpPr txBox="1"/>
      </xdr:nvSpPr>
      <xdr:spPr>
        <a:xfrm>
          <a:off x="17106900" y="108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155998</xdr:rowOff>
    </xdr:from>
    <xdr:to>
      <xdr:col>77</xdr:col>
      <xdr:colOff>95250</xdr:colOff>
      <xdr:row>64</xdr:row>
      <xdr:rowOff>86148</xdr:rowOff>
    </xdr:to>
    <xdr:sp macro="" textlink="">
      <xdr:nvSpPr>
        <xdr:cNvPr id="341" name="楕円 340"/>
        <xdr:cNvSpPr/>
      </xdr:nvSpPr>
      <xdr:spPr>
        <a:xfrm>
          <a:off x="16129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70925</xdr:rowOff>
    </xdr:from>
    <xdr:ext cx="736600" cy="259045"/>
    <xdr:sp macro="" textlink="">
      <xdr:nvSpPr>
        <xdr:cNvPr id="342" name="テキスト ボックス 341"/>
        <xdr:cNvSpPr txBox="1"/>
      </xdr:nvSpPr>
      <xdr:spPr>
        <a:xfrm>
          <a:off x="15798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168063</xdr:rowOff>
    </xdr:from>
    <xdr:to>
      <xdr:col>73</xdr:col>
      <xdr:colOff>44450</xdr:colOff>
      <xdr:row>64</xdr:row>
      <xdr:rowOff>98213</xdr:rowOff>
    </xdr:to>
    <xdr:sp macro="" textlink="">
      <xdr:nvSpPr>
        <xdr:cNvPr id="343" name="楕円 342"/>
        <xdr:cNvSpPr/>
      </xdr:nvSpPr>
      <xdr:spPr>
        <a:xfrm>
          <a:off x="15240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82990</xdr:rowOff>
    </xdr:from>
    <xdr:ext cx="762000" cy="259045"/>
    <xdr:sp macro="" textlink="">
      <xdr:nvSpPr>
        <xdr:cNvPr id="344" name="テキスト ボックス 343"/>
        <xdr:cNvSpPr txBox="1"/>
      </xdr:nvSpPr>
      <xdr:spPr>
        <a:xfrm>
          <a:off x="14909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170074</xdr:rowOff>
    </xdr:from>
    <xdr:to>
      <xdr:col>68</xdr:col>
      <xdr:colOff>203200</xdr:colOff>
      <xdr:row>64</xdr:row>
      <xdr:rowOff>100224</xdr:rowOff>
    </xdr:to>
    <xdr:sp macro="" textlink="">
      <xdr:nvSpPr>
        <xdr:cNvPr id="345" name="楕円 344"/>
        <xdr:cNvSpPr/>
      </xdr:nvSpPr>
      <xdr:spPr>
        <a:xfrm>
          <a:off x="14351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85001</xdr:rowOff>
    </xdr:from>
    <xdr:ext cx="762000" cy="259045"/>
    <xdr:sp macro="" textlink="">
      <xdr:nvSpPr>
        <xdr:cNvPr id="346" name="テキスト ボックス 345"/>
        <xdr:cNvSpPr txBox="1"/>
      </xdr:nvSpPr>
      <xdr:spPr>
        <a:xfrm>
          <a:off x="14020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73554</xdr:rowOff>
    </xdr:from>
    <xdr:to>
      <xdr:col>64</xdr:col>
      <xdr:colOff>152400</xdr:colOff>
      <xdr:row>64</xdr:row>
      <xdr:rowOff>3704</xdr:rowOff>
    </xdr:to>
    <xdr:sp macro="" textlink="">
      <xdr:nvSpPr>
        <xdr:cNvPr id="347" name="楕円 346"/>
        <xdr:cNvSpPr/>
      </xdr:nvSpPr>
      <xdr:spPr>
        <a:xfrm>
          <a:off x="13462000" y="108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159931</xdr:rowOff>
    </xdr:from>
    <xdr:ext cx="762000" cy="259045"/>
    <xdr:sp macro="" textlink="">
      <xdr:nvSpPr>
        <xdr:cNvPr id="348" name="テキスト ボックス 347"/>
        <xdr:cNvSpPr txBox="1"/>
      </xdr:nvSpPr>
      <xdr:spPr>
        <a:xfrm>
          <a:off x="13131800" y="1096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最も数値が悪かった平成１９年度決算における実質公債費比率は２０．７％であった。令和元年度は８．６％と確実に改善されてきているが、類似団体平均６．６％と比べると依然高い数値となっている。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継続事業については容易に市債に頼ることなく適正な事業量を執行していくよう努めるとともに、減債基金の積立額を確保し繰上償還を行う等、地方債残高の縮減に取り組み類似団体の平均水準を目指す。 </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81704</xdr:rowOff>
    </xdr:to>
    <xdr:cxnSp macro="">
      <xdr:nvCxnSpPr>
        <xdr:cNvPr id="381" name="直線コネクタ 380"/>
        <xdr:cNvCxnSpPr/>
      </xdr:nvCxnSpPr>
      <xdr:spPr>
        <a:xfrm flipV="1">
          <a:off x="16179800" y="72745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105833</xdr:rowOff>
    </xdr:to>
    <xdr:cxnSp macro="">
      <xdr:nvCxnSpPr>
        <xdr:cNvPr id="384" name="直線コネクタ 383"/>
        <xdr:cNvCxnSpPr/>
      </xdr:nvCxnSpPr>
      <xdr:spPr>
        <a:xfrm flipV="1">
          <a:off x="15290800" y="72826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43</xdr:row>
      <xdr:rowOff>30904</xdr:rowOff>
    </xdr:to>
    <xdr:cxnSp macro="">
      <xdr:nvCxnSpPr>
        <xdr:cNvPr id="387" name="直線コネクタ 386"/>
        <xdr:cNvCxnSpPr/>
      </xdr:nvCxnSpPr>
      <xdr:spPr>
        <a:xfrm flipV="1">
          <a:off x="14401800" y="73067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127423</xdr:rowOff>
    </xdr:to>
    <xdr:cxnSp macro="">
      <xdr:nvCxnSpPr>
        <xdr:cNvPr id="390" name="直線コネクタ 389"/>
        <xdr:cNvCxnSpPr/>
      </xdr:nvCxnSpPr>
      <xdr:spPr>
        <a:xfrm flipV="1">
          <a:off x="13512800" y="74032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0" name="楕円 399"/>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1"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2" name="楕円 401"/>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3" name="テキスト ボックス 402"/>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4" name="楕円 403"/>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5" name="テキスト ボックス 404"/>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6" name="楕円 405"/>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7" name="テキスト ボックス 406"/>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76623</xdr:rowOff>
    </xdr:from>
    <xdr:to>
      <xdr:col>64</xdr:col>
      <xdr:colOff>152400</xdr:colOff>
      <xdr:row>44</xdr:row>
      <xdr:rowOff>6773</xdr:rowOff>
    </xdr:to>
    <xdr:sp macro="" textlink="">
      <xdr:nvSpPr>
        <xdr:cNvPr id="408" name="楕円 407"/>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163000</xdr:rowOff>
    </xdr:from>
    <xdr:ext cx="762000" cy="259045"/>
    <xdr:sp macro="" textlink="">
      <xdr:nvSpPr>
        <xdr:cNvPr id="409" name="テキスト ボックス 408"/>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を算定する際の分子となる公営企業債等繰入見込額が減少したものの、新庁舎建設事業などの大型建設事業の実施に伴う合併特例債の発行などによる一般会計等における地方債残高の増加により、前年度と比較して３．８ポイント増の１０８．０％で、類似団体平均の２５．５％と比較して依然高い水準である。合併後の新市建設計画に基づいた大型建設事業については令和元年度で概ね終了したことから、今後は将来負担比率の低減に向け、借入額の抑制や財源の確保を図るとともに、減債基金や特定目的基金の積立等により財政健全化に努め、類似団体並の将来負担比率を目標とす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122682</xdr:rowOff>
    </xdr:from>
    <xdr:to>
      <xdr:col>81</xdr:col>
      <xdr:colOff>44450</xdr:colOff>
      <xdr:row>18</xdr:row>
      <xdr:rowOff>153247</xdr:rowOff>
    </xdr:to>
    <xdr:cxnSp macro="">
      <xdr:nvCxnSpPr>
        <xdr:cNvPr id="443" name="直線コネクタ 442"/>
        <xdr:cNvCxnSpPr/>
      </xdr:nvCxnSpPr>
      <xdr:spPr>
        <a:xfrm>
          <a:off x="16179800" y="3208782"/>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117052</xdr:rowOff>
    </xdr:from>
    <xdr:to>
      <xdr:col>77</xdr:col>
      <xdr:colOff>44450</xdr:colOff>
      <xdr:row>18</xdr:row>
      <xdr:rowOff>122682</xdr:rowOff>
    </xdr:to>
    <xdr:cxnSp macro="">
      <xdr:nvCxnSpPr>
        <xdr:cNvPr id="446" name="直線コネクタ 445"/>
        <xdr:cNvCxnSpPr/>
      </xdr:nvCxnSpPr>
      <xdr:spPr>
        <a:xfrm>
          <a:off x="15290800" y="320315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117052</xdr:rowOff>
    </xdr:from>
    <xdr:to>
      <xdr:col>72</xdr:col>
      <xdr:colOff>203200</xdr:colOff>
      <xdr:row>20</xdr:row>
      <xdr:rowOff>13039</xdr:rowOff>
    </xdr:to>
    <xdr:cxnSp macro="">
      <xdr:nvCxnSpPr>
        <xdr:cNvPr id="449" name="直線コネクタ 448"/>
        <xdr:cNvCxnSpPr/>
      </xdr:nvCxnSpPr>
      <xdr:spPr>
        <a:xfrm flipV="1">
          <a:off x="14401800" y="3203152"/>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5122</xdr:rowOff>
    </xdr:from>
    <xdr:to>
      <xdr:col>68</xdr:col>
      <xdr:colOff>152400</xdr:colOff>
      <xdr:row>20</xdr:row>
      <xdr:rowOff>13039</xdr:rowOff>
    </xdr:to>
    <xdr:cxnSp macro="">
      <xdr:nvCxnSpPr>
        <xdr:cNvPr id="452" name="直線コネクタ 451"/>
        <xdr:cNvCxnSpPr/>
      </xdr:nvCxnSpPr>
      <xdr:spPr>
        <a:xfrm>
          <a:off x="13512800" y="3262672"/>
          <a:ext cx="889000" cy="17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102447</xdr:rowOff>
    </xdr:from>
    <xdr:to>
      <xdr:col>81</xdr:col>
      <xdr:colOff>95250</xdr:colOff>
      <xdr:row>19</xdr:row>
      <xdr:rowOff>32596</xdr:rowOff>
    </xdr:to>
    <xdr:sp macro="" textlink="">
      <xdr:nvSpPr>
        <xdr:cNvPr id="462" name="楕円 461"/>
        <xdr:cNvSpPr/>
      </xdr:nvSpPr>
      <xdr:spPr>
        <a:xfrm>
          <a:off x="169672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74524</xdr:rowOff>
    </xdr:from>
    <xdr:ext cx="762000" cy="259045"/>
    <xdr:sp macro="" textlink="">
      <xdr:nvSpPr>
        <xdr:cNvPr id="463" name="将来負担の状況該当値テキスト"/>
        <xdr:cNvSpPr txBox="1"/>
      </xdr:nvSpPr>
      <xdr:spPr>
        <a:xfrm>
          <a:off x="17106900" y="316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71882</xdr:rowOff>
    </xdr:from>
    <xdr:to>
      <xdr:col>77</xdr:col>
      <xdr:colOff>95250</xdr:colOff>
      <xdr:row>19</xdr:row>
      <xdr:rowOff>2032</xdr:rowOff>
    </xdr:to>
    <xdr:sp macro="" textlink="">
      <xdr:nvSpPr>
        <xdr:cNvPr id="464" name="楕円 463"/>
        <xdr:cNvSpPr/>
      </xdr:nvSpPr>
      <xdr:spPr>
        <a:xfrm>
          <a:off x="161290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158259</xdr:rowOff>
    </xdr:from>
    <xdr:ext cx="736600" cy="259045"/>
    <xdr:sp macro="" textlink="">
      <xdr:nvSpPr>
        <xdr:cNvPr id="465" name="テキスト ボックス 464"/>
        <xdr:cNvSpPr txBox="1"/>
      </xdr:nvSpPr>
      <xdr:spPr>
        <a:xfrm>
          <a:off x="15798800" y="324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66252</xdr:rowOff>
    </xdr:from>
    <xdr:to>
      <xdr:col>73</xdr:col>
      <xdr:colOff>44450</xdr:colOff>
      <xdr:row>18</xdr:row>
      <xdr:rowOff>167852</xdr:rowOff>
    </xdr:to>
    <xdr:sp macro="" textlink="">
      <xdr:nvSpPr>
        <xdr:cNvPr id="466" name="楕円 465"/>
        <xdr:cNvSpPr/>
      </xdr:nvSpPr>
      <xdr:spPr>
        <a:xfrm>
          <a:off x="15240000" y="31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152629</xdr:rowOff>
    </xdr:from>
    <xdr:ext cx="762000" cy="259045"/>
    <xdr:sp macro="" textlink="">
      <xdr:nvSpPr>
        <xdr:cNvPr id="467" name="テキスト ボックス 466"/>
        <xdr:cNvSpPr txBox="1"/>
      </xdr:nvSpPr>
      <xdr:spPr>
        <a:xfrm>
          <a:off x="14909800" y="323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133689</xdr:rowOff>
    </xdr:from>
    <xdr:to>
      <xdr:col>68</xdr:col>
      <xdr:colOff>203200</xdr:colOff>
      <xdr:row>20</xdr:row>
      <xdr:rowOff>63839</xdr:rowOff>
    </xdr:to>
    <xdr:sp macro="" textlink="">
      <xdr:nvSpPr>
        <xdr:cNvPr id="468" name="楕円 467"/>
        <xdr:cNvSpPr/>
      </xdr:nvSpPr>
      <xdr:spPr>
        <a:xfrm>
          <a:off x="14351000" y="33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48616</xdr:rowOff>
    </xdr:from>
    <xdr:ext cx="762000" cy="259045"/>
    <xdr:sp macro="" textlink="">
      <xdr:nvSpPr>
        <xdr:cNvPr id="469" name="テキスト ボックス 468"/>
        <xdr:cNvSpPr txBox="1"/>
      </xdr:nvSpPr>
      <xdr:spPr>
        <a:xfrm>
          <a:off x="14020800" y="347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125772</xdr:rowOff>
    </xdr:from>
    <xdr:to>
      <xdr:col>64</xdr:col>
      <xdr:colOff>152400</xdr:colOff>
      <xdr:row>19</xdr:row>
      <xdr:rowOff>55922</xdr:rowOff>
    </xdr:to>
    <xdr:sp macro="" textlink="">
      <xdr:nvSpPr>
        <xdr:cNvPr id="470" name="楕円 469"/>
        <xdr:cNvSpPr/>
      </xdr:nvSpPr>
      <xdr:spPr>
        <a:xfrm>
          <a:off x="13462000" y="32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40699</xdr:rowOff>
    </xdr:from>
    <xdr:ext cx="762000" cy="259045"/>
    <xdr:sp macro="" textlink="">
      <xdr:nvSpPr>
        <xdr:cNvPr id="471" name="テキスト ボックス 470"/>
        <xdr:cNvSpPr txBox="1"/>
      </xdr:nvSpPr>
      <xdr:spPr>
        <a:xfrm>
          <a:off x="13131800" y="329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86,406
85,456
421.24
45,543,477
42,676,354
1,954,711
23,687,373
63,112,851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１８年の３２．５％をピークに定員適正化計画を進めた結果、類似団体平均に近づきつつあったが、平成２５年度の７月から３月まで国家公務員給与減額措置に応じて実施した減額分を平成２６年度に復元したことの影響が続いていることや、平成２９年度より特別会計閉鎖による職員給の増により、令和元年度は類似団体平均より２．１ポイント高い数値となっている。</a:t>
          </a:r>
        </a:p>
        <a:p>
          <a:r>
            <a:rPr kumimoji="1" lang="ja-JP" altLang="en-US" sz="1100">
              <a:latin typeface="ＭＳ Ｐゴシック" panose="020B0600070205080204" pitchFamily="50" charset="-128"/>
              <a:ea typeface="ＭＳ Ｐゴシック" panose="020B0600070205080204" pitchFamily="50" charset="-128"/>
            </a:rPr>
            <a:t>　施設の統廃合やアウトソーシング、事務量の把握と精査による効率的な人員配置を行いながら、給与水準の適正化に努める。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54610</xdr:rowOff>
    </xdr:to>
    <xdr:cxnSp macro="">
      <xdr:nvCxnSpPr>
        <xdr:cNvPr id="66" name="直線コネクタ 65"/>
        <xdr:cNvCxnSpPr/>
      </xdr:nvCxnSpPr>
      <xdr:spPr>
        <a:xfrm>
          <a:off x="3987800" y="637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46990</xdr:rowOff>
    </xdr:to>
    <xdr:cxnSp macro="">
      <xdr:nvCxnSpPr>
        <xdr:cNvPr id="69" name="直線コネクタ 68"/>
        <xdr:cNvCxnSpPr/>
      </xdr:nvCxnSpPr>
      <xdr:spPr>
        <a:xfrm flipV="1">
          <a:off x="3098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46990</xdr:rowOff>
    </xdr:to>
    <xdr:cxnSp macro="">
      <xdr:nvCxnSpPr>
        <xdr:cNvPr id="72" name="直線コネクタ 71"/>
        <xdr:cNvCxnSpPr/>
      </xdr:nvCxnSpPr>
      <xdr:spPr>
        <a:xfrm>
          <a:off x="2209800" y="6314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36</xdr:row>
      <xdr:rowOff>149860</xdr:rowOff>
    </xdr:to>
    <xdr:cxnSp macro="">
      <xdr:nvCxnSpPr>
        <xdr:cNvPr id="75" name="直線コネクタ 74"/>
        <xdr:cNvCxnSpPr/>
      </xdr:nvCxnSpPr>
      <xdr:spPr>
        <a:xfrm flipV="1">
          <a:off x="1320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の比較においては概ね中間に位置しており、前年度と比較して０．６ポイント上昇の１５．３％で概ね横ばいに推移している。施設の維持管理経費、アウトソーシング等による委託料等の増加が見込まれることなどから、類似施設の統廃合、事業の選択と集中を図ることが急務となっている。今後もコスト削減を進めながらもサービス水準の向上を図るため計画的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16</xdr:row>
      <xdr:rowOff>40132</xdr:rowOff>
    </xdr:to>
    <xdr:cxnSp macro="">
      <xdr:nvCxnSpPr>
        <xdr:cNvPr id="125" name="直線コネクタ 124"/>
        <xdr:cNvCxnSpPr/>
      </xdr:nvCxnSpPr>
      <xdr:spPr>
        <a:xfrm>
          <a:off x="15671800" y="27284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58420</xdr:rowOff>
    </xdr:to>
    <xdr:cxnSp macro="">
      <xdr:nvCxnSpPr>
        <xdr:cNvPr id="128" name="直線コネクタ 127"/>
        <xdr:cNvCxnSpPr/>
      </xdr:nvCxnSpPr>
      <xdr:spPr>
        <a:xfrm flipV="1">
          <a:off x="14782800" y="2728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58420</xdr:rowOff>
    </xdr:to>
    <xdr:cxnSp macro="">
      <xdr:nvCxnSpPr>
        <xdr:cNvPr id="131" name="直線コネクタ 130"/>
        <xdr:cNvCxnSpPr/>
      </xdr:nvCxnSpPr>
      <xdr:spPr>
        <a:xfrm>
          <a:off x="13893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165862</xdr:rowOff>
    </xdr:from>
    <xdr:to>
      <xdr:col>69</xdr:col>
      <xdr:colOff>92075</xdr:colOff>
      <xdr:row>16</xdr:row>
      <xdr:rowOff>58420</xdr:rowOff>
    </xdr:to>
    <xdr:cxnSp macro="">
      <xdr:nvCxnSpPr>
        <xdr:cNvPr id="134" name="直線コネクタ 133"/>
        <xdr:cNvCxnSpPr/>
      </xdr:nvCxnSpPr>
      <xdr:spPr>
        <a:xfrm>
          <a:off x="13004800" y="27376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4" name="楕円 143"/>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5"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6" name="楕円 145"/>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7" name="テキスト ボックス 146"/>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9" name="テキスト ボックス 148"/>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1" name="テキスト ボックス 150"/>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52" name="楕円 151"/>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55389</xdr:rowOff>
    </xdr:from>
    <xdr:ext cx="762000" cy="259045"/>
    <xdr:sp macro="" textlink="">
      <xdr:nvSpPr>
        <xdr:cNvPr id="153" name="テキスト ボックス 152"/>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前年度と比較して０．２ポイント低下の１１．０％で、類似団体との比較においては、概ね同水準となっている。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の経常一般財源については、生活保護費や障がい者福祉サービス費、施設型給付費等の恒常的な高止まりに加え、平成２７年度から実施した子ども医療費の完全無償化の影響や平成２９年度より直営であった養護老人ホームを民間移譲したことによる老人ホーム入所事業費の増などにより上昇傾向となっている。国の制度に基づくものが大半であるが、資格審査等の適正化を進めていくことで、上昇傾向に歯止めをかけるよう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122428</xdr:rowOff>
    </xdr:to>
    <xdr:cxnSp macro="">
      <xdr:nvCxnSpPr>
        <xdr:cNvPr id="184" name="直線コネクタ 183"/>
        <xdr:cNvCxnSpPr/>
      </xdr:nvCxnSpPr>
      <xdr:spPr>
        <a:xfrm flipV="1">
          <a:off x="3987800" y="9705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113284</xdr:rowOff>
    </xdr:from>
    <xdr:to>
      <xdr:col>19</xdr:col>
      <xdr:colOff>187325</xdr:colOff>
      <xdr:row>56</xdr:row>
      <xdr:rowOff>122428</xdr:rowOff>
    </xdr:to>
    <xdr:cxnSp macro="">
      <xdr:nvCxnSpPr>
        <xdr:cNvPr id="187" name="直線コネクタ 186"/>
        <xdr:cNvCxnSpPr/>
      </xdr:nvCxnSpPr>
      <xdr:spPr>
        <a:xfrm>
          <a:off x="3098800" y="9714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113284</xdr:rowOff>
    </xdr:from>
    <xdr:to>
      <xdr:col>15</xdr:col>
      <xdr:colOff>98425</xdr:colOff>
      <xdr:row>56</xdr:row>
      <xdr:rowOff>131572</xdr:rowOff>
    </xdr:to>
    <xdr:cxnSp macro="">
      <xdr:nvCxnSpPr>
        <xdr:cNvPr id="190" name="直線コネクタ 189"/>
        <xdr:cNvCxnSpPr/>
      </xdr:nvCxnSpPr>
      <xdr:spPr>
        <a:xfrm flipV="1">
          <a:off x="2209800" y="9714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30988</xdr:rowOff>
    </xdr:from>
    <xdr:to>
      <xdr:col>11</xdr:col>
      <xdr:colOff>9525</xdr:colOff>
      <xdr:row>56</xdr:row>
      <xdr:rowOff>131572</xdr:rowOff>
    </xdr:to>
    <xdr:cxnSp macro="">
      <xdr:nvCxnSpPr>
        <xdr:cNvPr id="193" name="直線コネクタ 192"/>
        <xdr:cNvCxnSpPr/>
      </xdr:nvCxnSpPr>
      <xdr:spPr>
        <a:xfrm>
          <a:off x="1320800" y="96321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3" name="楕円 202"/>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69867</xdr:rowOff>
    </xdr:from>
    <xdr:ext cx="762000" cy="259045"/>
    <xdr:sp macro="" textlink="">
      <xdr:nvSpPr>
        <xdr:cNvPr id="204" name="扶助費該当値テキスト"/>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71628</xdr:rowOff>
    </xdr:from>
    <xdr:to>
      <xdr:col>20</xdr:col>
      <xdr:colOff>38100</xdr:colOff>
      <xdr:row>57</xdr:row>
      <xdr:rowOff>1778</xdr:rowOff>
    </xdr:to>
    <xdr:sp macro="" textlink="">
      <xdr:nvSpPr>
        <xdr:cNvPr id="205" name="楕円 204"/>
        <xdr:cNvSpPr/>
      </xdr:nvSpPr>
      <xdr:spPr>
        <a:xfrm>
          <a:off x="3937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158005</xdr:rowOff>
    </xdr:from>
    <xdr:ext cx="736600" cy="259045"/>
    <xdr:sp macro="" textlink="">
      <xdr:nvSpPr>
        <xdr:cNvPr id="206" name="テキスト ボックス 205"/>
        <xdr:cNvSpPr txBox="1"/>
      </xdr:nvSpPr>
      <xdr:spPr>
        <a:xfrm>
          <a:off x="3606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62484</xdr:rowOff>
    </xdr:from>
    <xdr:to>
      <xdr:col>15</xdr:col>
      <xdr:colOff>149225</xdr:colOff>
      <xdr:row>56</xdr:row>
      <xdr:rowOff>164084</xdr:rowOff>
    </xdr:to>
    <xdr:sp macro="" textlink="">
      <xdr:nvSpPr>
        <xdr:cNvPr id="207" name="楕円 206"/>
        <xdr:cNvSpPr/>
      </xdr:nvSpPr>
      <xdr:spPr>
        <a:xfrm>
          <a:off x="3048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208" name="テキスト ボックス 207"/>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80772</xdr:rowOff>
    </xdr:from>
    <xdr:to>
      <xdr:col>11</xdr:col>
      <xdr:colOff>60325</xdr:colOff>
      <xdr:row>57</xdr:row>
      <xdr:rowOff>10922</xdr:rowOff>
    </xdr:to>
    <xdr:sp macro="" textlink="">
      <xdr:nvSpPr>
        <xdr:cNvPr id="209" name="楕円 208"/>
        <xdr:cNvSpPr/>
      </xdr:nvSpPr>
      <xdr:spPr>
        <a:xfrm>
          <a:off x="2159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167149</xdr:rowOff>
    </xdr:from>
    <xdr:ext cx="762000" cy="259045"/>
    <xdr:sp macro="" textlink="">
      <xdr:nvSpPr>
        <xdr:cNvPr id="210" name="テキスト ボックス 209"/>
        <xdr:cNvSpPr txBox="1"/>
      </xdr:nvSpPr>
      <xdr:spPr>
        <a:xfrm>
          <a:off x="1828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151638</xdr:rowOff>
    </xdr:from>
    <xdr:to>
      <xdr:col>6</xdr:col>
      <xdr:colOff>171450</xdr:colOff>
      <xdr:row>56</xdr:row>
      <xdr:rowOff>81788</xdr:rowOff>
    </xdr:to>
    <xdr:sp macro="" textlink="">
      <xdr:nvSpPr>
        <xdr:cNvPr id="211" name="楕円 210"/>
        <xdr:cNvSpPr/>
      </xdr:nvSpPr>
      <xdr:spPr>
        <a:xfrm>
          <a:off x="1270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66565</xdr:rowOff>
    </xdr:from>
    <xdr:ext cx="762000" cy="259045"/>
    <xdr:sp macro="" textlink="">
      <xdr:nvSpPr>
        <xdr:cNvPr id="212" name="テキスト ボックス 211"/>
        <xdr:cNvSpPr txBox="1"/>
      </xdr:nvSpPr>
      <xdr:spPr>
        <a:xfrm>
          <a:off x="939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その他に係る経常収支比率が前年度と比較して０．４ポイント上昇の１２．４％となっている。類似団体平均の１３．７％と比較して下回っているが、上昇傾向にある。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繰出金については、介護保険事業や後期高齢者医療事業特別会計の給付費の増加や、国民健康保険事業の加入者の高齢化、医療技術の高度化などに伴う医療費増加によって国民健康保険事業特別会計の財政悪化も懸念されることから、歳入歳出の適正化を図ることにより負担増加を抑制す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43180</xdr:rowOff>
    </xdr:to>
    <xdr:cxnSp macro="">
      <xdr:nvCxnSpPr>
        <xdr:cNvPr id="245" name="直線コネクタ 244"/>
        <xdr:cNvCxnSpPr/>
      </xdr:nvCxnSpPr>
      <xdr:spPr>
        <a:xfrm>
          <a:off x="15671800" y="9613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57</xdr:row>
      <xdr:rowOff>31750</xdr:rowOff>
    </xdr:to>
    <xdr:cxnSp macro="">
      <xdr:nvCxnSpPr>
        <xdr:cNvPr id="248" name="直線コネクタ 247"/>
        <xdr:cNvCxnSpPr/>
      </xdr:nvCxnSpPr>
      <xdr:spPr>
        <a:xfrm flipV="1">
          <a:off x="14782800" y="9613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31750</xdr:rowOff>
    </xdr:to>
    <xdr:cxnSp macro="">
      <xdr:nvCxnSpPr>
        <xdr:cNvPr id="251" name="直線コネクタ 250"/>
        <xdr:cNvCxnSpPr/>
      </xdr:nvCxnSpPr>
      <xdr:spPr>
        <a:xfrm>
          <a:off x="13893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24130</xdr:rowOff>
    </xdr:to>
    <xdr:cxnSp macro="">
      <xdr:nvCxnSpPr>
        <xdr:cNvPr id="254" name="直線コネクタ 253"/>
        <xdr:cNvCxnSpPr/>
      </xdr:nvCxnSpPr>
      <xdr:spPr>
        <a:xfrm>
          <a:off x="13004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4" name="楕円 263"/>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5"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6" name="楕円 26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7" name="テキスト ボックス 266"/>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68" name="楕円 267"/>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9" name="テキスト ボックス 26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0" name="楕円 269"/>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1" name="テキスト ボックス 27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2" name="楕円 271"/>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73" name="テキスト ボックス 272"/>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の比較では大きく平均を下回っている。これは合併により市町村で構成されていた一部事務組合が解散になり多額の負担金が不要となったことが挙げられる。また、合併した直後から財政の危機的状況を打破するために外部団体の補助金のあり方の検証、行政監査等の取り組みにより、その結果が成果として表れ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年度より公共下水道事業の法適化に伴い、一般会計からの繰出金の一部が補助費等に分類されたことにより比率が上昇している。今後も適正な執行に努める。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145288</xdr:rowOff>
    </xdr:from>
    <xdr:to>
      <xdr:col>82</xdr:col>
      <xdr:colOff>107950</xdr:colOff>
      <xdr:row>34</xdr:row>
      <xdr:rowOff>149860</xdr:rowOff>
    </xdr:to>
    <xdr:cxnSp macro="">
      <xdr:nvCxnSpPr>
        <xdr:cNvPr id="303" name="直線コネクタ 302"/>
        <xdr:cNvCxnSpPr/>
      </xdr:nvCxnSpPr>
      <xdr:spPr>
        <a:xfrm>
          <a:off x="15671800" y="59745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26416</xdr:rowOff>
    </xdr:from>
    <xdr:to>
      <xdr:col>78</xdr:col>
      <xdr:colOff>69850</xdr:colOff>
      <xdr:row>34</xdr:row>
      <xdr:rowOff>145288</xdr:rowOff>
    </xdr:to>
    <xdr:cxnSp macro="">
      <xdr:nvCxnSpPr>
        <xdr:cNvPr id="306" name="直線コネクタ 305"/>
        <xdr:cNvCxnSpPr/>
      </xdr:nvCxnSpPr>
      <xdr:spPr>
        <a:xfrm>
          <a:off x="14782800" y="58557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26416</xdr:rowOff>
    </xdr:from>
    <xdr:to>
      <xdr:col>73</xdr:col>
      <xdr:colOff>180975</xdr:colOff>
      <xdr:row>34</xdr:row>
      <xdr:rowOff>35560</xdr:rowOff>
    </xdr:to>
    <xdr:cxnSp macro="">
      <xdr:nvCxnSpPr>
        <xdr:cNvPr id="309" name="直線コネクタ 308"/>
        <xdr:cNvCxnSpPr/>
      </xdr:nvCxnSpPr>
      <xdr:spPr>
        <a:xfrm flipV="1">
          <a:off x="13893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30988</xdr:rowOff>
    </xdr:from>
    <xdr:to>
      <xdr:col>69</xdr:col>
      <xdr:colOff>92075</xdr:colOff>
      <xdr:row>34</xdr:row>
      <xdr:rowOff>35560</xdr:rowOff>
    </xdr:to>
    <xdr:cxnSp macro="">
      <xdr:nvCxnSpPr>
        <xdr:cNvPr id="312" name="直線コネクタ 311"/>
        <xdr:cNvCxnSpPr/>
      </xdr:nvCxnSpPr>
      <xdr:spPr>
        <a:xfrm>
          <a:off x="13004800" y="5860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2" name="楕円 321"/>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23"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24" name="楕円 323"/>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25" name="テキスト ボックス 324"/>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147066</xdr:rowOff>
    </xdr:from>
    <xdr:to>
      <xdr:col>74</xdr:col>
      <xdr:colOff>31750</xdr:colOff>
      <xdr:row>34</xdr:row>
      <xdr:rowOff>77216</xdr:rowOff>
    </xdr:to>
    <xdr:sp macro="" textlink="">
      <xdr:nvSpPr>
        <xdr:cNvPr id="326" name="楕円 325"/>
        <xdr:cNvSpPr/>
      </xdr:nvSpPr>
      <xdr:spPr>
        <a:xfrm>
          <a:off x="14732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87393</xdr:rowOff>
    </xdr:from>
    <xdr:ext cx="762000" cy="259045"/>
    <xdr:sp macro="" textlink="">
      <xdr:nvSpPr>
        <xdr:cNvPr id="327" name="テキスト ボックス 326"/>
        <xdr:cNvSpPr txBox="1"/>
      </xdr:nvSpPr>
      <xdr:spPr>
        <a:xfrm>
          <a:off x="14401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28" name="楕円 327"/>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29" name="テキスト ボックス 328"/>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151638</xdr:rowOff>
    </xdr:from>
    <xdr:to>
      <xdr:col>65</xdr:col>
      <xdr:colOff>53975</xdr:colOff>
      <xdr:row>34</xdr:row>
      <xdr:rowOff>81788</xdr:rowOff>
    </xdr:to>
    <xdr:sp macro="" textlink="">
      <xdr:nvSpPr>
        <xdr:cNvPr id="330" name="楕円 329"/>
        <xdr:cNvSpPr/>
      </xdr:nvSpPr>
      <xdr:spPr>
        <a:xfrm>
          <a:off x="12954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91965</xdr:rowOff>
    </xdr:from>
    <xdr:ext cx="762000" cy="259045"/>
    <xdr:sp macro="" textlink="">
      <xdr:nvSpPr>
        <xdr:cNvPr id="331" name="テキスト ボックス 330"/>
        <xdr:cNvSpPr txBox="1"/>
      </xdr:nvSpPr>
      <xdr:spPr>
        <a:xfrm>
          <a:off x="12623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前年度と比較して０．２ポイント上昇の１９．８％で、類似団体平均の１５．６％と比較しても高い状況にある。公債費については、これまで改善傾向にあったが、新市建設計画に基づく合併特例債を活用した建設事業の実施により地方債現在高が増加した影響で、地方債の元利償還金が増となった。新庁舎建設事業など大型建設事業が令和元年度で完成し、これらの償還が今後の公債費を押し上げる見込みとなっていることから、市債の新規発行を伴う普通建設事業を抑制していくほか、減債基金の積立額を確保し繰上償還を行う等、地方債残高の縮減に取り組み公債費の低減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78</xdr:row>
      <xdr:rowOff>117856</xdr:rowOff>
    </xdr:to>
    <xdr:cxnSp macro="">
      <xdr:nvCxnSpPr>
        <xdr:cNvPr id="361" name="直線コネクタ 360"/>
        <xdr:cNvCxnSpPr/>
      </xdr:nvCxnSpPr>
      <xdr:spPr>
        <a:xfrm>
          <a:off x="3987800" y="134818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108713</xdr:rowOff>
    </xdr:to>
    <xdr:cxnSp macro="">
      <xdr:nvCxnSpPr>
        <xdr:cNvPr id="364" name="直線コネクタ 363"/>
        <xdr:cNvCxnSpPr/>
      </xdr:nvCxnSpPr>
      <xdr:spPr>
        <a:xfrm>
          <a:off x="3098800" y="134315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58420</xdr:rowOff>
    </xdr:to>
    <xdr:cxnSp macro="">
      <xdr:nvCxnSpPr>
        <xdr:cNvPr id="367" name="直線コネクタ 366"/>
        <xdr:cNvCxnSpPr/>
      </xdr:nvCxnSpPr>
      <xdr:spPr>
        <a:xfrm>
          <a:off x="2209800" y="13408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40132</xdr:rowOff>
    </xdr:to>
    <xdr:cxnSp macro="">
      <xdr:nvCxnSpPr>
        <xdr:cNvPr id="370" name="直線コネクタ 369"/>
        <xdr:cNvCxnSpPr/>
      </xdr:nvCxnSpPr>
      <xdr:spPr>
        <a:xfrm flipV="1">
          <a:off x="1320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80" name="楕円 379"/>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39133</xdr:rowOff>
    </xdr:from>
    <xdr:ext cx="762000" cy="259045"/>
    <xdr:sp macro="" textlink="">
      <xdr:nvSpPr>
        <xdr:cNvPr id="381"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2" name="楕円 381"/>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3" name="テキスト ボックス 382"/>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4" name="楕円 383"/>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5" name="テキスト ボックス 384"/>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86" name="楕円 385"/>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87" name="テキスト ボックス 386"/>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88" name="楕円 387"/>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89" name="テキスト ボックス 38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令和元年度は前年度より１．２ポイント上昇の６９．０％で、類似団体平均を下回り推移している。経常収支比率が８８．８％であることから公債費が占める割合が非常に高いことが判る。</a:t>
          </a:r>
        </a:p>
        <a:p>
          <a:r>
            <a:rPr kumimoji="1" lang="ja-JP" altLang="en-US" sz="1100">
              <a:latin typeface="ＭＳ Ｐゴシック" panose="020B0600070205080204" pitchFamily="50" charset="-128"/>
              <a:ea typeface="ＭＳ Ｐゴシック" panose="020B0600070205080204" pitchFamily="50" charset="-128"/>
            </a:rPr>
            <a:t>　これまで経費削減のため恒常的に削減を行ってきたため、これ以上の削減が厳しい状況下にあるが、事業の選択と集中を図りながら現在の水準を超えないよう、歳入・歳出両面で財政の質を高めるよう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119380</xdr:rowOff>
    </xdr:from>
    <xdr:to>
      <xdr:col>82</xdr:col>
      <xdr:colOff>107950</xdr:colOff>
      <xdr:row>74</xdr:row>
      <xdr:rowOff>165100</xdr:rowOff>
    </xdr:to>
    <xdr:cxnSp macro="">
      <xdr:nvCxnSpPr>
        <xdr:cNvPr id="422" name="直線コネクタ 421"/>
        <xdr:cNvCxnSpPr/>
      </xdr:nvCxnSpPr>
      <xdr:spPr>
        <a:xfrm>
          <a:off x="15671800" y="12806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119380</xdr:rowOff>
    </xdr:from>
    <xdr:to>
      <xdr:col>78</xdr:col>
      <xdr:colOff>69850</xdr:colOff>
      <xdr:row>74</xdr:row>
      <xdr:rowOff>149860</xdr:rowOff>
    </xdr:to>
    <xdr:cxnSp macro="">
      <xdr:nvCxnSpPr>
        <xdr:cNvPr id="425" name="直線コネクタ 424"/>
        <xdr:cNvCxnSpPr/>
      </xdr:nvCxnSpPr>
      <xdr:spPr>
        <a:xfrm flipV="1">
          <a:off x="14782800" y="12806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123190</xdr:rowOff>
    </xdr:from>
    <xdr:to>
      <xdr:col>73</xdr:col>
      <xdr:colOff>180975</xdr:colOff>
      <xdr:row>74</xdr:row>
      <xdr:rowOff>149860</xdr:rowOff>
    </xdr:to>
    <xdr:cxnSp macro="">
      <xdr:nvCxnSpPr>
        <xdr:cNvPr id="428" name="直線コネクタ 427"/>
        <xdr:cNvCxnSpPr/>
      </xdr:nvCxnSpPr>
      <xdr:spPr>
        <a:xfrm>
          <a:off x="13893800" y="128104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74</xdr:row>
      <xdr:rowOff>123190</xdr:rowOff>
    </xdr:to>
    <xdr:cxnSp macro="">
      <xdr:nvCxnSpPr>
        <xdr:cNvPr id="431" name="直線コネクタ 430"/>
        <xdr:cNvCxnSpPr/>
      </xdr:nvCxnSpPr>
      <xdr:spPr>
        <a:xfrm>
          <a:off x="13004800" y="127228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114300</xdr:rowOff>
    </xdr:from>
    <xdr:to>
      <xdr:col>82</xdr:col>
      <xdr:colOff>158750</xdr:colOff>
      <xdr:row>75</xdr:row>
      <xdr:rowOff>44450</xdr:rowOff>
    </xdr:to>
    <xdr:sp macro="" textlink="">
      <xdr:nvSpPr>
        <xdr:cNvPr id="441" name="楕円 440"/>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22877</xdr:rowOff>
    </xdr:from>
    <xdr:ext cx="762000" cy="259045"/>
    <xdr:sp macro="" textlink="">
      <xdr:nvSpPr>
        <xdr:cNvPr id="442" name="公債費以外該当値テキスト"/>
        <xdr:cNvSpPr txBox="1"/>
      </xdr:nvSpPr>
      <xdr:spPr>
        <a:xfrm>
          <a:off x="165989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68580</xdr:rowOff>
    </xdr:from>
    <xdr:to>
      <xdr:col>78</xdr:col>
      <xdr:colOff>120650</xdr:colOff>
      <xdr:row>74</xdr:row>
      <xdr:rowOff>170180</xdr:rowOff>
    </xdr:to>
    <xdr:sp macro="" textlink="">
      <xdr:nvSpPr>
        <xdr:cNvPr id="443" name="楕円 442"/>
        <xdr:cNvSpPr/>
      </xdr:nvSpPr>
      <xdr:spPr>
        <a:xfrm>
          <a:off x="15621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8907</xdr:rowOff>
    </xdr:from>
    <xdr:ext cx="736600" cy="259045"/>
    <xdr:sp macro="" textlink="">
      <xdr:nvSpPr>
        <xdr:cNvPr id="444" name="テキスト ボックス 443"/>
        <xdr:cNvSpPr txBox="1"/>
      </xdr:nvSpPr>
      <xdr:spPr>
        <a:xfrm>
          <a:off x="15290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45" name="楕円 444"/>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46" name="テキスト ボックス 445"/>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72390</xdr:rowOff>
    </xdr:from>
    <xdr:to>
      <xdr:col>69</xdr:col>
      <xdr:colOff>142875</xdr:colOff>
      <xdr:row>75</xdr:row>
      <xdr:rowOff>2540</xdr:rowOff>
    </xdr:to>
    <xdr:sp macro="" textlink="">
      <xdr:nvSpPr>
        <xdr:cNvPr id="447" name="楕円 446"/>
        <xdr:cNvSpPr/>
      </xdr:nvSpPr>
      <xdr:spPr>
        <a:xfrm>
          <a:off x="13843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12717</xdr:rowOff>
    </xdr:from>
    <xdr:ext cx="762000" cy="259045"/>
    <xdr:sp macro="" textlink="">
      <xdr:nvSpPr>
        <xdr:cNvPr id="448" name="テキスト ボックス 447"/>
        <xdr:cNvSpPr txBox="1"/>
      </xdr:nvSpPr>
      <xdr:spPr>
        <a:xfrm>
          <a:off x="13512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49" name="楕円 448"/>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50" name="テキスト ボックス 449"/>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71886</xdr:rowOff>
    </xdr:from>
    <xdr:to>
      <xdr:col>29</xdr:col>
      <xdr:colOff>127000</xdr:colOff>
      <xdr:row>16</xdr:row>
      <xdr:rowOff>76066</xdr:rowOff>
    </xdr:to>
    <xdr:cxnSp macro="">
      <xdr:nvCxnSpPr>
        <xdr:cNvPr id="52" name="直線コネクタ 51"/>
        <xdr:cNvCxnSpPr/>
      </xdr:nvCxnSpPr>
      <xdr:spPr bwMode="auto">
        <a:xfrm flipV="1">
          <a:off x="5003800" y="2862711"/>
          <a:ext cx="647700" cy="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76066</xdr:rowOff>
    </xdr:from>
    <xdr:to>
      <xdr:col>26</xdr:col>
      <xdr:colOff>50800</xdr:colOff>
      <xdr:row>16</xdr:row>
      <xdr:rowOff>88524</xdr:rowOff>
    </xdr:to>
    <xdr:cxnSp macro="">
      <xdr:nvCxnSpPr>
        <xdr:cNvPr id="55" name="直線コネクタ 54"/>
        <xdr:cNvCxnSpPr/>
      </xdr:nvCxnSpPr>
      <xdr:spPr bwMode="auto">
        <a:xfrm flipV="1">
          <a:off x="4305300" y="2866891"/>
          <a:ext cx="698500" cy="1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88524</xdr:rowOff>
    </xdr:from>
    <xdr:to>
      <xdr:col>22</xdr:col>
      <xdr:colOff>114300</xdr:colOff>
      <xdr:row>16</xdr:row>
      <xdr:rowOff>157855</xdr:rowOff>
    </xdr:to>
    <xdr:cxnSp macro="">
      <xdr:nvCxnSpPr>
        <xdr:cNvPr id="58" name="直線コネクタ 57"/>
        <xdr:cNvCxnSpPr/>
      </xdr:nvCxnSpPr>
      <xdr:spPr bwMode="auto">
        <a:xfrm flipV="1">
          <a:off x="3606800" y="2879349"/>
          <a:ext cx="698500" cy="69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136677</xdr:rowOff>
    </xdr:from>
    <xdr:to>
      <xdr:col>18</xdr:col>
      <xdr:colOff>177800</xdr:colOff>
      <xdr:row>16</xdr:row>
      <xdr:rowOff>157855</xdr:rowOff>
    </xdr:to>
    <xdr:cxnSp macro="">
      <xdr:nvCxnSpPr>
        <xdr:cNvPr id="61" name="直線コネクタ 60"/>
        <xdr:cNvCxnSpPr/>
      </xdr:nvCxnSpPr>
      <xdr:spPr bwMode="auto">
        <a:xfrm>
          <a:off x="2908300" y="2927502"/>
          <a:ext cx="698500" cy="21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21086</xdr:rowOff>
    </xdr:from>
    <xdr:to>
      <xdr:col>29</xdr:col>
      <xdr:colOff>177800</xdr:colOff>
      <xdr:row>16</xdr:row>
      <xdr:rowOff>122686</xdr:rowOff>
    </xdr:to>
    <xdr:sp macro="" textlink="">
      <xdr:nvSpPr>
        <xdr:cNvPr id="71" name="楕円 70"/>
        <xdr:cNvSpPr/>
      </xdr:nvSpPr>
      <xdr:spPr bwMode="auto">
        <a:xfrm>
          <a:off x="5600700" y="2811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37613</xdr:rowOff>
    </xdr:from>
    <xdr:ext cx="762000" cy="259045"/>
    <xdr:sp macro="" textlink="">
      <xdr:nvSpPr>
        <xdr:cNvPr id="72" name="人口1人当たり決算額の推移該当値テキスト130"/>
        <xdr:cNvSpPr txBox="1"/>
      </xdr:nvSpPr>
      <xdr:spPr>
        <a:xfrm>
          <a:off x="5740400" y="26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25266</xdr:rowOff>
    </xdr:from>
    <xdr:to>
      <xdr:col>26</xdr:col>
      <xdr:colOff>101600</xdr:colOff>
      <xdr:row>16</xdr:row>
      <xdr:rowOff>126866</xdr:rowOff>
    </xdr:to>
    <xdr:sp macro="" textlink="">
      <xdr:nvSpPr>
        <xdr:cNvPr id="73" name="楕円 72"/>
        <xdr:cNvSpPr/>
      </xdr:nvSpPr>
      <xdr:spPr bwMode="auto">
        <a:xfrm>
          <a:off x="4953000" y="2816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137043</xdr:rowOff>
    </xdr:from>
    <xdr:ext cx="736600" cy="259045"/>
    <xdr:sp macro="" textlink="">
      <xdr:nvSpPr>
        <xdr:cNvPr id="74" name="テキスト ボックス 73"/>
        <xdr:cNvSpPr txBox="1"/>
      </xdr:nvSpPr>
      <xdr:spPr>
        <a:xfrm>
          <a:off x="4622800" y="2584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37724</xdr:rowOff>
    </xdr:from>
    <xdr:to>
      <xdr:col>22</xdr:col>
      <xdr:colOff>165100</xdr:colOff>
      <xdr:row>16</xdr:row>
      <xdr:rowOff>139324</xdr:rowOff>
    </xdr:to>
    <xdr:sp macro="" textlink="">
      <xdr:nvSpPr>
        <xdr:cNvPr id="75" name="楕円 74"/>
        <xdr:cNvSpPr/>
      </xdr:nvSpPr>
      <xdr:spPr bwMode="auto">
        <a:xfrm>
          <a:off x="4254500" y="282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149501</xdr:rowOff>
    </xdr:from>
    <xdr:ext cx="762000" cy="259045"/>
    <xdr:sp macro="" textlink="">
      <xdr:nvSpPr>
        <xdr:cNvPr id="76" name="テキスト ボックス 75"/>
        <xdr:cNvSpPr txBox="1"/>
      </xdr:nvSpPr>
      <xdr:spPr>
        <a:xfrm>
          <a:off x="3924300" y="259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107055</xdr:rowOff>
    </xdr:from>
    <xdr:to>
      <xdr:col>19</xdr:col>
      <xdr:colOff>38100</xdr:colOff>
      <xdr:row>17</xdr:row>
      <xdr:rowOff>37205</xdr:rowOff>
    </xdr:to>
    <xdr:sp macro="" textlink="">
      <xdr:nvSpPr>
        <xdr:cNvPr id="77" name="楕円 76"/>
        <xdr:cNvSpPr/>
      </xdr:nvSpPr>
      <xdr:spPr bwMode="auto">
        <a:xfrm>
          <a:off x="3556000" y="289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47382</xdr:rowOff>
    </xdr:from>
    <xdr:ext cx="762000" cy="259045"/>
    <xdr:sp macro="" textlink="">
      <xdr:nvSpPr>
        <xdr:cNvPr id="78" name="テキスト ボックス 77"/>
        <xdr:cNvSpPr txBox="1"/>
      </xdr:nvSpPr>
      <xdr:spPr>
        <a:xfrm>
          <a:off x="3225800" y="2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85877</xdr:rowOff>
    </xdr:from>
    <xdr:to>
      <xdr:col>15</xdr:col>
      <xdr:colOff>101600</xdr:colOff>
      <xdr:row>17</xdr:row>
      <xdr:rowOff>16027</xdr:rowOff>
    </xdr:to>
    <xdr:sp macro="" textlink="">
      <xdr:nvSpPr>
        <xdr:cNvPr id="79" name="楕円 78"/>
        <xdr:cNvSpPr/>
      </xdr:nvSpPr>
      <xdr:spPr bwMode="auto">
        <a:xfrm>
          <a:off x="2857500" y="2876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26204</xdr:rowOff>
    </xdr:from>
    <xdr:ext cx="762000" cy="259045"/>
    <xdr:sp macro="" textlink="">
      <xdr:nvSpPr>
        <xdr:cNvPr id="80" name="テキスト ボックス 79"/>
        <xdr:cNvSpPr txBox="1"/>
      </xdr:nvSpPr>
      <xdr:spPr>
        <a:xfrm>
          <a:off x="2527300" y="264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14235</xdr:rowOff>
    </xdr:from>
    <xdr:to>
      <xdr:col>29</xdr:col>
      <xdr:colOff>127000</xdr:colOff>
      <xdr:row>35</xdr:row>
      <xdr:rowOff>24979</xdr:rowOff>
    </xdr:to>
    <xdr:cxnSp macro="">
      <xdr:nvCxnSpPr>
        <xdr:cNvPr id="115" name="直線コネクタ 114"/>
        <xdr:cNvCxnSpPr/>
      </xdr:nvCxnSpPr>
      <xdr:spPr bwMode="auto">
        <a:xfrm>
          <a:off x="5003800" y="6624585"/>
          <a:ext cx="6477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14235</xdr:rowOff>
    </xdr:from>
    <xdr:to>
      <xdr:col>26</xdr:col>
      <xdr:colOff>50800</xdr:colOff>
      <xdr:row>35</xdr:row>
      <xdr:rowOff>83729</xdr:rowOff>
    </xdr:to>
    <xdr:cxnSp macro="">
      <xdr:nvCxnSpPr>
        <xdr:cNvPr id="118" name="直線コネクタ 117"/>
        <xdr:cNvCxnSpPr/>
      </xdr:nvCxnSpPr>
      <xdr:spPr bwMode="auto">
        <a:xfrm flipV="1">
          <a:off x="4305300" y="6624585"/>
          <a:ext cx="698500" cy="69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34351</xdr:rowOff>
    </xdr:from>
    <xdr:to>
      <xdr:col>22</xdr:col>
      <xdr:colOff>114300</xdr:colOff>
      <xdr:row>35</xdr:row>
      <xdr:rowOff>83729</xdr:rowOff>
    </xdr:to>
    <xdr:cxnSp macro="">
      <xdr:nvCxnSpPr>
        <xdr:cNvPr id="121" name="直線コネクタ 120"/>
        <xdr:cNvCxnSpPr/>
      </xdr:nvCxnSpPr>
      <xdr:spPr bwMode="auto">
        <a:xfrm>
          <a:off x="3606800" y="6644701"/>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299756</xdr:rowOff>
    </xdr:from>
    <xdr:to>
      <xdr:col>18</xdr:col>
      <xdr:colOff>177800</xdr:colOff>
      <xdr:row>35</xdr:row>
      <xdr:rowOff>34351</xdr:rowOff>
    </xdr:to>
    <xdr:cxnSp macro="">
      <xdr:nvCxnSpPr>
        <xdr:cNvPr id="124" name="直線コネクタ 123"/>
        <xdr:cNvCxnSpPr/>
      </xdr:nvCxnSpPr>
      <xdr:spPr bwMode="auto">
        <a:xfrm>
          <a:off x="2908300" y="6567206"/>
          <a:ext cx="698500" cy="7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317079</xdr:rowOff>
    </xdr:from>
    <xdr:to>
      <xdr:col>29</xdr:col>
      <xdr:colOff>177800</xdr:colOff>
      <xdr:row>35</xdr:row>
      <xdr:rowOff>75779</xdr:rowOff>
    </xdr:to>
    <xdr:sp macro="" textlink="">
      <xdr:nvSpPr>
        <xdr:cNvPr id="134" name="楕円 133"/>
        <xdr:cNvSpPr/>
      </xdr:nvSpPr>
      <xdr:spPr bwMode="auto">
        <a:xfrm>
          <a:off x="5600700" y="6584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162156</xdr:rowOff>
    </xdr:from>
    <xdr:ext cx="762000" cy="259045"/>
    <xdr:sp macro="" textlink="">
      <xdr:nvSpPr>
        <xdr:cNvPr id="135" name="人口1人当たり決算額の推移該当値テキスト445"/>
        <xdr:cNvSpPr txBox="1"/>
      </xdr:nvSpPr>
      <xdr:spPr>
        <a:xfrm>
          <a:off x="5740400" y="642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306335</xdr:rowOff>
    </xdr:from>
    <xdr:to>
      <xdr:col>26</xdr:col>
      <xdr:colOff>101600</xdr:colOff>
      <xdr:row>35</xdr:row>
      <xdr:rowOff>65035</xdr:rowOff>
    </xdr:to>
    <xdr:sp macro="" textlink="">
      <xdr:nvSpPr>
        <xdr:cNvPr id="136" name="楕円 135"/>
        <xdr:cNvSpPr/>
      </xdr:nvSpPr>
      <xdr:spPr bwMode="auto">
        <a:xfrm>
          <a:off x="4953000" y="6573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75212</xdr:rowOff>
    </xdr:from>
    <xdr:ext cx="736600" cy="259045"/>
    <xdr:sp macro="" textlink="">
      <xdr:nvSpPr>
        <xdr:cNvPr id="137" name="テキスト ボックス 136"/>
        <xdr:cNvSpPr txBox="1"/>
      </xdr:nvSpPr>
      <xdr:spPr>
        <a:xfrm>
          <a:off x="4622800" y="6342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32929</xdr:rowOff>
    </xdr:from>
    <xdr:to>
      <xdr:col>22</xdr:col>
      <xdr:colOff>165100</xdr:colOff>
      <xdr:row>35</xdr:row>
      <xdr:rowOff>134529</xdr:rowOff>
    </xdr:to>
    <xdr:sp macro="" textlink="">
      <xdr:nvSpPr>
        <xdr:cNvPr id="138" name="楕円 137"/>
        <xdr:cNvSpPr/>
      </xdr:nvSpPr>
      <xdr:spPr bwMode="auto">
        <a:xfrm>
          <a:off x="4254500" y="664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144706</xdr:rowOff>
    </xdr:from>
    <xdr:ext cx="762000" cy="259045"/>
    <xdr:sp macro="" textlink="">
      <xdr:nvSpPr>
        <xdr:cNvPr id="139" name="テキスト ボックス 138"/>
        <xdr:cNvSpPr txBox="1"/>
      </xdr:nvSpPr>
      <xdr:spPr>
        <a:xfrm>
          <a:off x="3924300" y="641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326451</xdr:rowOff>
    </xdr:from>
    <xdr:to>
      <xdr:col>19</xdr:col>
      <xdr:colOff>38100</xdr:colOff>
      <xdr:row>35</xdr:row>
      <xdr:rowOff>85151</xdr:rowOff>
    </xdr:to>
    <xdr:sp macro="" textlink="">
      <xdr:nvSpPr>
        <xdr:cNvPr id="140" name="楕円 139"/>
        <xdr:cNvSpPr/>
      </xdr:nvSpPr>
      <xdr:spPr bwMode="auto">
        <a:xfrm>
          <a:off x="3556000" y="6593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95329</xdr:rowOff>
    </xdr:from>
    <xdr:ext cx="762000" cy="259045"/>
    <xdr:sp macro="" textlink="">
      <xdr:nvSpPr>
        <xdr:cNvPr id="141" name="テキスト ボックス 140"/>
        <xdr:cNvSpPr txBox="1"/>
      </xdr:nvSpPr>
      <xdr:spPr>
        <a:xfrm>
          <a:off x="3225800" y="636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248956</xdr:rowOff>
    </xdr:from>
    <xdr:to>
      <xdr:col>15</xdr:col>
      <xdr:colOff>101600</xdr:colOff>
      <xdr:row>35</xdr:row>
      <xdr:rowOff>7656</xdr:rowOff>
    </xdr:to>
    <xdr:sp macro="" textlink="">
      <xdr:nvSpPr>
        <xdr:cNvPr id="142" name="楕円 141"/>
        <xdr:cNvSpPr/>
      </xdr:nvSpPr>
      <xdr:spPr bwMode="auto">
        <a:xfrm>
          <a:off x="2857500" y="651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17833</xdr:rowOff>
    </xdr:from>
    <xdr:ext cx="762000" cy="259045"/>
    <xdr:sp macro="" textlink="">
      <xdr:nvSpPr>
        <xdr:cNvPr id="143" name="テキスト ボックス 142"/>
        <xdr:cNvSpPr txBox="1"/>
      </xdr:nvSpPr>
      <xdr:spPr>
        <a:xfrm>
          <a:off x="2527300" y="628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86,406
85,456
421.24
45,543,477
42,676,354
1,954,711
23,687,373
63,112,851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113823</xdr:rowOff>
    </xdr:from>
    <xdr:to>
      <xdr:col>24</xdr:col>
      <xdr:colOff>63500</xdr:colOff>
      <xdr:row>33</xdr:row>
      <xdr:rowOff>140546</xdr:rowOff>
    </xdr:to>
    <xdr:cxnSp macro="">
      <xdr:nvCxnSpPr>
        <xdr:cNvPr id="59" name="直線コネクタ 58"/>
        <xdr:cNvCxnSpPr/>
      </xdr:nvCxnSpPr>
      <xdr:spPr>
        <a:xfrm>
          <a:off x="3797300" y="5771673"/>
          <a:ext cx="8382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113823</xdr:rowOff>
    </xdr:from>
    <xdr:to>
      <xdr:col>19</xdr:col>
      <xdr:colOff>177800</xdr:colOff>
      <xdr:row>33</xdr:row>
      <xdr:rowOff>126464</xdr:rowOff>
    </xdr:to>
    <xdr:cxnSp macro="">
      <xdr:nvCxnSpPr>
        <xdr:cNvPr id="62" name="直線コネクタ 61"/>
        <xdr:cNvCxnSpPr/>
      </xdr:nvCxnSpPr>
      <xdr:spPr>
        <a:xfrm flipV="1">
          <a:off x="2908300" y="5771673"/>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126464</xdr:rowOff>
    </xdr:from>
    <xdr:to>
      <xdr:col>15</xdr:col>
      <xdr:colOff>50800</xdr:colOff>
      <xdr:row>34</xdr:row>
      <xdr:rowOff>63942</xdr:rowOff>
    </xdr:to>
    <xdr:cxnSp macro="">
      <xdr:nvCxnSpPr>
        <xdr:cNvPr id="65" name="直線コネクタ 64"/>
        <xdr:cNvCxnSpPr/>
      </xdr:nvCxnSpPr>
      <xdr:spPr>
        <a:xfrm flipV="1">
          <a:off x="2019300" y="5784314"/>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4712</xdr:rowOff>
    </xdr:from>
    <xdr:to>
      <xdr:col>10</xdr:col>
      <xdr:colOff>114300</xdr:colOff>
      <xdr:row>34</xdr:row>
      <xdr:rowOff>63942</xdr:rowOff>
    </xdr:to>
    <xdr:cxnSp macro="">
      <xdr:nvCxnSpPr>
        <xdr:cNvPr id="68" name="直線コネクタ 67"/>
        <xdr:cNvCxnSpPr/>
      </xdr:nvCxnSpPr>
      <xdr:spPr>
        <a:xfrm>
          <a:off x="1130300" y="5834012"/>
          <a:ext cx="889000" cy="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89746</xdr:rowOff>
    </xdr:from>
    <xdr:to>
      <xdr:col>24</xdr:col>
      <xdr:colOff>114300</xdr:colOff>
      <xdr:row>34</xdr:row>
      <xdr:rowOff>19896</xdr:rowOff>
    </xdr:to>
    <xdr:sp macro="" textlink="">
      <xdr:nvSpPr>
        <xdr:cNvPr id="78" name="楕円 77"/>
        <xdr:cNvSpPr/>
      </xdr:nvSpPr>
      <xdr:spPr>
        <a:xfrm>
          <a:off x="4584700" y="57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112623</xdr:rowOff>
    </xdr:from>
    <xdr:ext cx="534377" cy="259045"/>
    <xdr:sp macro="" textlink="">
      <xdr:nvSpPr>
        <xdr:cNvPr id="79" name="人件費該当値テキスト"/>
        <xdr:cNvSpPr txBox="1"/>
      </xdr:nvSpPr>
      <xdr:spPr>
        <a:xfrm>
          <a:off x="4686300" y="559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63023</xdr:rowOff>
    </xdr:from>
    <xdr:to>
      <xdr:col>20</xdr:col>
      <xdr:colOff>38100</xdr:colOff>
      <xdr:row>33</xdr:row>
      <xdr:rowOff>164623</xdr:rowOff>
    </xdr:to>
    <xdr:sp macro="" textlink="">
      <xdr:nvSpPr>
        <xdr:cNvPr id="80" name="楕円 79"/>
        <xdr:cNvSpPr/>
      </xdr:nvSpPr>
      <xdr:spPr>
        <a:xfrm>
          <a:off x="3746500" y="572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9700</xdr:rowOff>
    </xdr:from>
    <xdr:ext cx="534377" cy="259045"/>
    <xdr:sp macro="" textlink="">
      <xdr:nvSpPr>
        <xdr:cNvPr id="81" name="テキスト ボックス 80"/>
        <xdr:cNvSpPr txBox="1"/>
      </xdr:nvSpPr>
      <xdr:spPr>
        <a:xfrm>
          <a:off x="3530111" y="549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75664</xdr:rowOff>
    </xdr:from>
    <xdr:to>
      <xdr:col>15</xdr:col>
      <xdr:colOff>101600</xdr:colOff>
      <xdr:row>34</xdr:row>
      <xdr:rowOff>5814</xdr:rowOff>
    </xdr:to>
    <xdr:sp macro="" textlink="">
      <xdr:nvSpPr>
        <xdr:cNvPr id="82" name="楕円 81"/>
        <xdr:cNvSpPr/>
      </xdr:nvSpPr>
      <xdr:spPr>
        <a:xfrm>
          <a:off x="2857500" y="57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22341</xdr:rowOff>
    </xdr:from>
    <xdr:ext cx="534377" cy="259045"/>
    <xdr:sp macro="" textlink="">
      <xdr:nvSpPr>
        <xdr:cNvPr id="83" name="テキスト ボックス 82"/>
        <xdr:cNvSpPr txBox="1"/>
      </xdr:nvSpPr>
      <xdr:spPr>
        <a:xfrm>
          <a:off x="2641111" y="55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13142</xdr:rowOff>
    </xdr:from>
    <xdr:to>
      <xdr:col>10</xdr:col>
      <xdr:colOff>165100</xdr:colOff>
      <xdr:row>34</xdr:row>
      <xdr:rowOff>114742</xdr:rowOff>
    </xdr:to>
    <xdr:sp macro="" textlink="">
      <xdr:nvSpPr>
        <xdr:cNvPr id="84" name="楕円 83"/>
        <xdr:cNvSpPr/>
      </xdr:nvSpPr>
      <xdr:spPr>
        <a:xfrm>
          <a:off x="1968500" y="58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131269</xdr:rowOff>
    </xdr:from>
    <xdr:ext cx="534377" cy="259045"/>
    <xdr:sp macro="" textlink="">
      <xdr:nvSpPr>
        <xdr:cNvPr id="85" name="テキスト ボックス 84"/>
        <xdr:cNvSpPr txBox="1"/>
      </xdr:nvSpPr>
      <xdr:spPr>
        <a:xfrm>
          <a:off x="1752111" y="56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125362</xdr:rowOff>
    </xdr:from>
    <xdr:to>
      <xdr:col>6</xdr:col>
      <xdr:colOff>38100</xdr:colOff>
      <xdr:row>34</xdr:row>
      <xdr:rowOff>55512</xdr:rowOff>
    </xdr:to>
    <xdr:sp macro="" textlink="">
      <xdr:nvSpPr>
        <xdr:cNvPr id="86" name="楕円 85"/>
        <xdr:cNvSpPr/>
      </xdr:nvSpPr>
      <xdr:spPr>
        <a:xfrm>
          <a:off x="1079500" y="578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72039</xdr:rowOff>
    </xdr:from>
    <xdr:ext cx="534377" cy="259045"/>
    <xdr:sp macro="" textlink="">
      <xdr:nvSpPr>
        <xdr:cNvPr id="87" name="テキスト ボックス 86"/>
        <xdr:cNvSpPr txBox="1"/>
      </xdr:nvSpPr>
      <xdr:spPr>
        <a:xfrm>
          <a:off x="863111" y="555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130926</xdr:rowOff>
    </xdr:from>
    <xdr:to>
      <xdr:col>24</xdr:col>
      <xdr:colOff>63500</xdr:colOff>
      <xdr:row>58</xdr:row>
      <xdr:rowOff>43590</xdr:rowOff>
    </xdr:to>
    <xdr:cxnSp macro="">
      <xdr:nvCxnSpPr>
        <xdr:cNvPr id="119" name="直線コネクタ 118"/>
        <xdr:cNvCxnSpPr/>
      </xdr:nvCxnSpPr>
      <xdr:spPr>
        <a:xfrm flipV="1">
          <a:off x="3797300" y="9903576"/>
          <a:ext cx="838200" cy="8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28808</xdr:rowOff>
    </xdr:from>
    <xdr:to>
      <xdr:col>19</xdr:col>
      <xdr:colOff>177800</xdr:colOff>
      <xdr:row>58</xdr:row>
      <xdr:rowOff>43590</xdr:rowOff>
    </xdr:to>
    <xdr:cxnSp macro="">
      <xdr:nvCxnSpPr>
        <xdr:cNvPr id="122" name="直線コネクタ 121"/>
        <xdr:cNvCxnSpPr/>
      </xdr:nvCxnSpPr>
      <xdr:spPr>
        <a:xfrm>
          <a:off x="2908300" y="9972908"/>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2758</xdr:rowOff>
    </xdr:from>
    <xdr:to>
      <xdr:col>15</xdr:col>
      <xdr:colOff>50800</xdr:colOff>
      <xdr:row>58</xdr:row>
      <xdr:rowOff>28808</xdr:rowOff>
    </xdr:to>
    <xdr:cxnSp macro="">
      <xdr:nvCxnSpPr>
        <xdr:cNvPr id="125" name="直線コネクタ 124"/>
        <xdr:cNvCxnSpPr/>
      </xdr:nvCxnSpPr>
      <xdr:spPr>
        <a:xfrm>
          <a:off x="2019300" y="9946858"/>
          <a:ext cx="889000" cy="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2758</xdr:rowOff>
    </xdr:from>
    <xdr:to>
      <xdr:col>10</xdr:col>
      <xdr:colOff>114300</xdr:colOff>
      <xdr:row>58</xdr:row>
      <xdr:rowOff>29504</xdr:rowOff>
    </xdr:to>
    <xdr:cxnSp macro="">
      <xdr:nvCxnSpPr>
        <xdr:cNvPr id="128" name="直線コネクタ 127"/>
        <xdr:cNvCxnSpPr/>
      </xdr:nvCxnSpPr>
      <xdr:spPr>
        <a:xfrm flipV="1">
          <a:off x="1130300" y="9946858"/>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80126</xdr:rowOff>
    </xdr:from>
    <xdr:to>
      <xdr:col>24</xdr:col>
      <xdr:colOff>114300</xdr:colOff>
      <xdr:row>58</xdr:row>
      <xdr:rowOff>10276</xdr:rowOff>
    </xdr:to>
    <xdr:sp macro="" textlink="">
      <xdr:nvSpPr>
        <xdr:cNvPr id="138" name="楕円 137"/>
        <xdr:cNvSpPr/>
      </xdr:nvSpPr>
      <xdr:spPr>
        <a:xfrm>
          <a:off x="4584700" y="98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58553</xdr:rowOff>
    </xdr:from>
    <xdr:ext cx="534377" cy="259045"/>
    <xdr:sp macro="" textlink="">
      <xdr:nvSpPr>
        <xdr:cNvPr id="139" name="物件費該当値テキスト"/>
        <xdr:cNvSpPr txBox="1"/>
      </xdr:nvSpPr>
      <xdr:spPr>
        <a:xfrm>
          <a:off x="4686300" y="98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164240</xdr:rowOff>
    </xdr:from>
    <xdr:to>
      <xdr:col>20</xdr:col>
      <xdr:colOff>38100</xdr:colOff>
      <xdr:row>58</xdr:row>
      <xdr:rowOff>94390</xdr:rowOff>
    </xdr:to>
    <xdr:sp macro="" textlink="">
      <xdr:nvSpPr>
        <xdr:cNvPr id="140" name="楕円 139"/>
        <xdr:cNvSpPr/>
      </xdr:nvSpPr>
      <xdr:spPr>
        <a:xfrm>
          <a:off x="3746500" y="99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85517</xdr:rowOff>
    </xdr:from>
    <xdr:ext cx="534377" cy="259045"/>
    <xdr:sp macro="" textlink="">
      <xdr:nvSpPr>
        <xdr:cNvPr id="141" name="テキスト ボックス 140"/>
        <xdr:cNvSpPr txBox="1"/>
      </xdr:nvSpPr>
      <xdr:spPr>
        <a:xfrm>
          <a:off x="3530111" y="100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149458</xdr:rowOff>
    </xdr:from>
    <xdr:to>
      <xdr:col>15</xdr:col>
      <xdr:colOff>101600</xdr:colOff>
      <xdr:row>58</xdr:row>
      <xdr:rowOff>79608</xdr:rowOff>
    </xdr:to>
    <xdr:sp macro="" textlink="">
      <xdr:nvSpPr>
        <xdr:cNvPr id="142" name="楕円 141"/>
        <xdr:cNvSpPr/>
      </xdr:nvSpPr>
      <xdr:spPr>
        <a:xfrm>
          <a:off x="2857500" y="99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70735</xdr:rowOff>
    </xdr:from>
    <xdr:ext cx="534377" cy="259045"/>
    <xdr:sp macro="" textlink="">
      <xdr:nvSpPr>
        <xdr:cNvPr id="143" name="テキスト ボックス 142"/>
        <xdr:cNvSpPr txBox="1"/>
      </xdr:nvSpPr>
      <xdr:spPr>
        <a:xfrm>
          <a:off x="2641111" y="100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123408</xdr:rowOff>
    </xdr:from>
    <xdr:to>
      <xdr:col>10</xdr:col>
      <xdr:colOff>165100</xdr:colOff>
      <xdr:row>58</xdr:row>
      <xdr:rowOff>53558</xdr:rowOff>
    </xdr:to>
    <xdr:sp macro="" textlink="">
      <xdr:nvSpPr>
        <xdr:cNvPr id="144" name="楕円 143"/>
        <xdr:cNvSpPr/>
      </xdr:nvSpPr>
      <xdr:spPr>
        <a:xfrm>
          <a:off x="1968500" y="98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44685</xdr:rowOff>
    </xdr:from>
    <xdr:ext cx="534377" cy="259045"/>
    <xdr:sp macro="" textlink="">
      <xdr:nvSpPr>
        <xdr:cNvPr id="145" name="テキスト ボックス 144"/>
        <xdr:cNvSpPr txBox="1"/>
      </xdr:nvSpPr>
      <xdr:spPr>
        <a:xfrm>
          <a:off x="1752111" y="99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150154</xdr:rowOff>
    </xdr:from>
    <xdr:to>
      <xdr:col>6</xdr:col>
      <xdr:colOff>38100</xdr:colOff>
      <xdr:row>58</xdr:row>
      <xdr:rowOff>80304</xdr:rowOff>
    </xdr:to>
    <xdr:sp macro="" textlink="">
      <xdr:nvSpPr>
        <xdr:cNvPr id="146" name="楕円 145"/>
        <xdr:cNvSpPr/>
      </xdr:nvSpPr>
      <xdr:spPr>
        <a:xfrm>
          <a:off x="1079500" y="99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71431</xdr:rowOff>
    </xdr:from>
    <xdr:ext cx="534377" cy="259045"/>
    <xdr:sp macro="" textlink="">
      <xdr:nvSpPr>
        <xdr:cNvPr id="147" name="テキスト ボックス 146"/>
        <xdr:cNvSpPr txBox="1"/>
      </xdr:nvSpPr>
      <xdr:spPr>
        <a:xfrm>
          <a:off x="863111" y="1001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113683</xdr:rowOff>
    </xdr:from>
    <xdr:to>
      <xdr:col>24</xdr:col>
      <xdr:colOff>63500</xdr:colOff>
      <xdr:row>77</xdr:row>
      <xdr:rowOff>114880</xdr:rowOff>
    </xdr:to>
    <xdr:cxnSp macro="">
      <xdr:nvCxnSpPr>
        <xdr:cNvPr id="178" name="直線コネクタ 177"/>
        <xdr:cNvCxnSpPr/>
      </xdr:nvCxnSpPr>
      <xdr:spPr>
        <a:xfrm flipV="1">
          <a:off x="3797300" y="13315333"/>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84182</xdr:rowOff>
    </xdr:from>
    <xdr:to>
      <xdr:col>19</xdr:col>
      <xdr:colOff>177800</xdr:colOff>
      <xdr:row>77</xdr:row>
      <xdr:rowOff>114880</xdr:rowOff>
    </xdr:to>
    <xdr:cxnSp macro="">
      <xdr:nvCxnSpPr>
        <xdr:cNvPr id="181" name="直線コネクタ 180"/>
        <xdr:cNvCxnSpPr/>
      </xdr:nvCxnSpPr>
      <xdr:spPr>
        <a:xfrm>
          <a:off x="2908300" y="13285832"/>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84182</xdr:rowOff>
    </xdr:from>
    <xdr:to>
      <xdr:col>15</xdr:col>
      <xdr:colOff>50800</xdr:colOff>
      <xdr:row>77</xdr:row>
      <xdr:rowOff>114227</xdr:rowOff>
    </xdr:to>
    <xdr:cxnSp macro="">
      <xdr:nvCxnSpPr>
        <xdr:cNvPr id="184" name="直線コネクタ 183"/>
        <xdr:cNvCxnSpPr/>
      </xdr:nvCxnSpPr>
      <xdr:spPr>
        <a:xfrm flipV="1">
          <a:off x="2019300" y="13285832"/>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106935</xdr:rowOff>
    </xdr:from>
    <xdr:to>
      <xdr:col>10</xdr:col>
      <xdr:colOff>114300</xdr:colOff>
      <xdr:row>77</xdr:row>
      <xdr:rowOff>114227</xdr:rowOff>
    </xdr:to>
    <xdr:cxnSp macro="">
      <xdr:nvCxnSpPr>
        <xdr:cNvPr id="187" name="直線コネクタ 186"/>
        <xdr:cNvCxnSpPr/>
      </xdr:nvCxnSpPr>
      <xdr:spPr>
        <a:xfrm>
          <a:off x="1130300" y="13308585"/>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62883</xdr:rowOff>
    </xdr:from>
    <xdr:to>
      <xdr:col>24</xdr:col>
      <xdr:colOff>114300</xdr:colOff>
      <xdr:row>77</xdr:row>
      <xdr:rowOff>164483</xdr:rowOff>
    </xdr:to>
    <xdr:sp macro="" textlink="">
      <xdr:nvSpPr>
        <xdr:cNvPr id="197" name="楕円 196"/>
        <xdr:cNvSpPr/>
      </xdr:nvSpPr>
      <xdr:spPr>
        <a:xfrm>
          <a:off x="4584700" y="132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41310</xdr:rowOff>
    </xdr:from>
    <xdr:ext cx="469744" cy="259045"/>
    <xdr:sp macro="" textlink="">
      <xdr:nvSpPr>
        <xdr:cNvPr id="198" name="維持補修費該当値テキスト"/>
        <xdr:cNvSpPr txBox="1"/>
      </xdr:nvSpPr>
      <xdr:spPr>
        <a:xfrm>
          <a:off x="4686300" y="1324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64080</xdr:rowOff>
    </xdr:from>
    <xdr:to>
      <xdr:col>20</xdr:col>
      <xdr:colOff>38100</xdr:colOff>
      <xdr:row>77</xdr:row>
      <xdr:rowOff>165680</xdr:rowOff>
    </xdr:to>
    <xdr:sp macro="" textlink="">
      <xdr:nvSpPr>
        <xdr:cNvPr id="199" name="楕円 198"/>
        <xdr:cNvSpPr/>
      </xdr:nvSpPr>
      <xdr:spPr>
        <a:xfrm>
          <a:off x="3746500" y="132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156807</xdr:rowOff>
    </xdr:from>
    <xdr:ext cx="469744" cy="259045"/>
    <xdr:sp macro="" textlink="">
      <xdr:nvSpPr>
        <xdr:cNvPr id="200" name="テキスト ボックス 199"/>
        <xdr:cNvSpPr txBox="1"/>
      </xdr:nvSpPr>
      <xdr:spPr>
        <a:xfrm>
          <a:off x="3562428" y="1335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33382</xdr:rowOff>
    </xdr:from>
    <xdr:to>
      <xdr:col>15</xdr:col>
      <xdr:colOff>101600</xdr:colOff>
      <xdr:row>77</xdr:row>
      <xdr:rowOff>134982</xdr:rowOff>
    </xdr:to>
    <xdr:sp macro="" textlink="">
      <xdr:nvSpPr>
        <xdr:cNvPr id="201" name="楕円 200"/>
        <xdr:cNvSpPr/>
      </xdr:nvSpPr>
      <xdr:spPr>
        <a:xfrm>
          <a:off x="2857500" y="132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126109</xdr:rowOff>
    </xdr:from>
    <xdr:ext cx="469744" cy="259045"/>
    <xdr:sp macro="" textlink="">
      <xdr:nvSpPr>
        <xdr:cNvPr id="202" name="テキスト ボックス 201"/>
        <xdr:cNvSpPr txBox="1"/>
      </xdr:nvSpPr>
      <xdr:spPr>
        <a:xfrm>
          <a:off x="2673428" y="133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63427</xdr:rowOff>
    </xdr:from>
    <xdr:to>
      <xdr:col>10</xdr:col>
      <xdr:colOff>165100</xdr:colOff>
      <xdr:row>77</xdr:row>
      <xdr:rowOff>165027</xdr:rowOff>
    </xdr:to>
    <xdr:sp macro="" textlink="">
      <xdr:nvSpPr>
        <xdr:cNvPr id="203" name="楕円 202"/>
        <xdr:cNvSpPr/>
      </xdr:nvSpPr>
      <xdr:spPr>
        <a:xfrm>
          <a:off x="1968500" y="132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156154</xdr:rowOff>
    </xdr:from>
    <xdr:ext cx="469744" cy="259045"/>
    <xdr:sp macro="" textlink="">
      <xdr:nvSpPr>
        <xdr:cNvPr id="204" name="テキスト ボックス 203"/>
        <xdr:cNvSpPr txBox="1"/>
      </xdr:nvSpPr>
      <xdr:spPr>
        <a:xfrm>
          <a:off x="1784428" y="1335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56135</xdr:rowOff>
    </xdr:from>
    <xdr:to>
      <xdr:col>6</xdr:col>
      <xdr:colOff>38100</xdr:colOff>
      <xdr:row>77</xdr:row>
      <xdr:rowOff>157735</xdr:rowOff>
    </xdr:to>
    <xdr:sp macro="" textlink="">
      <xdr:nvSpPr>
        <xdr:cNvPr id="205" name="楕円 204"/>
        <xdr:cNvSpPr/>
      </xdr:nvSpPr>
      <xdr:spPr>
        <a:xfrm>
          <a:off x="1079500" y="132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148862</xdr:rowOff>
    </xdr:from>
    <xdr:ext cx="469744" cy="259045"/>
    <xdr:sp macro="" textlink="">
      <xdr:nvSpPr>
        <xdr:cNvPr id="206" name="テキスト ボックス 205"/>
        <xdr:cNvSpPr txBox="1"/>
      </xdr:nvSpPr>
      <xdr:spPr>
        <a:xfrm>
          <a:off x="895428" y="1335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28690</xdr:rowOff>
    </xdr:from>
    <xdr:to>
      <xdr:col>24</xdr:col>
      <xdr:colOff>63500</xdr:colOff>
      <xdr:row>97</xdr:row>
      <xdr:rowOff>57531</xdr:rowOff>
    </xdr:to>
    <xdr:cxnSp macro="">
      <xdr:nvCxnSpPr>
        <xdr:cNvPr id="236" name="直線コネクタ 235"/>
        <xdr:cNvCxnSpPr/>
      </xdr:nvCxnSpPr>
      <xdr:spPr>
        <a:xfrm flipV="1">
          <a:off x="3797300" y="16659340"/>
          <a:ext cx="8382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57531</xdr:rowOff>
    </xdr:from>
    <xdr:to>
      <xdr:col>19</xdr:col>
      <xdr:colOff>177800</xdr:colOff>
      <xdr:row>97</xdr:row>
      <xdr:rowOff>61925</xdr:rowOff>
    </xdr:to>
    <xdr:cxnSp macro="">
      <xdr:nvCxnSpPr>
        <xdr:cNvPr id="239" name="直線コネクタ 238"/>
        <xdr:cNvCxnSpPr/>
      </xdr:nvCxnSpPr>
      <xdr:spPr>
        <a:xfrm flipV="1">
          <a:off x="2908300" y="16688181"/>
          <a:ext cx="8890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61925</xdr:rowOff>
    </xdr:from>
    <xdr:to>
      <xdr:col>15</xdr:col>
      <xdr:colOff>50800</xdr:colOff>
      <xdr:row>97</xdr:row>
      <xdr:rowOff>69811</xdr:rowOff>
    </xdr:to>
    <xdr:cxnSp macro="">
      <xdr:nvCxnSpPr>
        <xdr:cNvPr id="242" name="直線コネクタ 241"/>
        <xdr:cNvCxnSpPr/>
      </xdr:nvCxnSpPr>
      <xdr:spPr>
        <a:xfrm flipV="1">
          <a:off x="2019300" y="16692575"/>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69811</xdr:rowOff>
    </xdr:from>
    <xdr:to>
      <xdr:col>10</xdr:col>
      <xdr:colOff>114300</xdr:colOff>
      <xdr:row>97</xdr:row>
      <xdr:rowOff>139725</xdr:rowOff>
    </xdr:to>
    <xdr:cxnSp macro="">
      <xdr:nvCxnSpPr>
        <xdr:cNvPr id="245" name="直線コネクタ 244"/>
        <xdr:cNvCxnSpPr/>
      </xdr:nvCxnSpPr>
      <xdr:spPr>
        <a:xfrm flipV="1">
          <a:off x="1130300" y="16700461"/>
          <a:ext cx="8890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149340</xdr:rowOff>
    </xdr:from>
    <xdr:to>
      <xdr:col>24</xdr:col>
      <xdr:colOff>114300</xdr:colOff>
      <xdr:row>97</xdr:row>
      <xdr:rowOff>79490</xdr:rowOff>
    </xdr:to>
    <xdr:sp macro="" textlink="">
      <xdr:nvSpPr>
        <xdr:cNvPr id="255" name="楕円 254"/>
        <xdr:cNvSpPr/>
      </xdr:nvSpPr>
      <xdr:spPr>
        <a:xfrm>
          <a:off x="4584700" y="166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767</xdr:rowOff>
    </xdr:from>
    <xdr:ext cx="534377" cy="259045"/>
    <xdr:sp macro="" textlink="">
      <xdr:nvSpPr>
        <xdr:cNvPr id="256" name="扶助費該当値テキスト"/>
        <xdr:cNvSpPr txBox="1"/>
      </xdr:nvSpPr>
      <xdr:spPr>
        <a:xfrm>
          <a:off x="4686300" y="164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6731</xdr:rowOff>
    </xdr:from>
    <xdr:to>
      <xdr:col>20</xdr:col>
      <xdr:colOff>38100</xdr:colOff>
      <xdr:row>97</xdr:row>
      <xdr:rowOff>108331</xdr:rowOff>
    </xdr:to>
    <xdr:sp macro="" textlink="">
      <xdr:nvSpPr>
        <xdr:cNvPr id="257" name="楕円 256"/>
        <xdr:cNvSpPr/>
      </xdr:nvSpPr>
      <xdr:spPr>
        <a:xfrm>
          <a:off x="3746500" y="166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124858</xdr:rowOff>
    </xdr:from>
    <xdr:ext cx="534377" cy="259045"/>
    <xdr:sp macro="" textlink="">
      <xdr:nvSpPr>
        <xdr:cNvPr id="258" name="テキスト ボックス 257"/>
        <xdr:cNvSpPr txBox="1"/>
      </xdr:nvSpPr>
      <xdr:spPr>
        <a:xfrm>
          <a:off x="3530111" y="1641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11125</xdr:rowOff>
    </xdr:from>
    <xdr:to>
      <xdr:col>15</xdr:col>
      <xdr:colOff>101600</xdr:colOff>
      <xdr:row>97</xdr:row>
      <xdr:rowOff>112725</xdr:rowOff>
    </xdr:to>
    <xdr:sp macro="" textlink="">
      <xdr:nvSpPr>
        <xdr:cNvPr id="259" name="楕円 258"/>
        <xdr:cNvSpPr/>
      </xdr:nvSpPr>
      <xdr:spPr>
        <a:xfrm>
          <a:off x="2857500" y="166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129252</xdr:rowOff>
    </xdr:from>
    <xdr:ext cx="534377" cy="259045"/>
    <xdr:sp macro="" textlink="">
      <xdr:nvSpPr>
        <xdr:cNvPr id="260" name="テキスト ボックス 259"/>
        <xdr:cNvSpPr txBox="1"/>
      </xdr:nvSpPr>
      <xdr:spPr>
        <a:xfrm>
          <a:off x="2641111" y="1641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19011</xdr:rowOff>
    </xdr:from>
    <xdr:to>
      <xdr:col>10</xdr:col>
      <xdr:colOff>165100</xdr:colOff>
      <xdr:row>97</xdr:row>
      <xdr:rowOff>120611</xdr:rowOff>
    </xdr:to>
    <xdr:sp macro="" textlink="">
      <xdr:nvSpPr>
        <xdr:cNvPr id="261" name="楕円 260"/>
        <xdr:cNvSpPr/>
      </xdr:nvSpPr>
      <xdr:spPr>
        <a:xfrm>
          <a:off x="1968500" y="1664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137138</xdr:rowOff>
    </xdr:from>
    <xdr:ext cx="534377" cy="259045"/>
    <xdr:sp macro="" textlink="">
      <xdr:nvSpPr>
        <xdr:cNvPr id="262" name="テキスト ボックス 261"/>
        <xdr:cNvSpPr txBox="1"/>
      </xdr:nvSpPr>
      <xdr:spPr>
        <a:xfrm>
          <a:off x="1752111" y="1642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88925</xdr:rowOff>
    </xdr:from>
    <xdr:to>
      <xdr:col>6</xdr:col>
      <xdr:colOff>38100</xdr:colOff>
      <xdr:row>98</xdr:row>
      <xdr:rowOff>19075</xdr:rowOff>
    </xdr:to>
    <xdr:sp macro="" textlink="">
      <xdr:nvSpPr>
        <xdr:cNvPr id="263" name="楕円 262"/>
        <xdr:cNvSpPr/>
      </xdr:nvSpPr>
      <xdr:spPr>
        <a:xfrm>
          <a:off x="1079500" y="167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35602</xdr:rowOff>
    </xdr:from>
    <xdr:ext cx="534377" cy="259045"/>
    <xdr:sp macro="" textlink="">
      <xdr:nvSpPr>
        <xdr:cNvPr id="264" name="テキスト ボックス 263"/>
        <xdr:cNvSpPr txBox="1"/>
      </xdr:nvSpPr>
      <xdr:spPr>
        <a:xfrm>
          <a:off x="863111" y="1649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92129</xdr:rowOff>
    </xdr:from>
    <xdr:to>
      <xdr:col>55</xdr:col>
      <xdr:colOff>0</xdr:colOff>
      <xdr:row>37</xdr:row>
      <xdr:rowOff>97420</xdr:rowOff>
    </xdr:to>
    <xdr:cxnSp macro="">
      <xdr:nvCxnSpPr>
        <xdr:cNvPr id="295" name="直線コネクタ 294"/>
        <xdr:cNvCxnSpPr/>
      </xdr:nvCxnSpPr>
      <xdr:spPr>
        <a:xfrm flipV="1">
          <a:off x="9639300" y="6435779"/>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97420</xdr:rowOff>
    </xdr:from>
    <xdr:to>
      <xdr:col>50</xdr:col>
      <xdr:colOff>114300</xdr:colOff>
      <xdr:row>38</xdr:row>
      <xdr:rowOff>62412</xdr:rowOff>
    </xdr:to>
    <xdr:cxnSp macro="">
      <xdr:nvCxnSpPr>
        <xdr:cNvPr id="298" name="直線コネクタ 297"/>
        <xdr:cNvCxnSpPr/>
      </xdr:nvCxnSpPr>
      <xdr:spPr>
        <a:xfrm flipV="1">
          <a:off x="8750300" y="6441070"/>
          <a:ext cx="889000" cy="13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39116</xdr:rowOff>
    </xdr:from>
    <xdr:to>
      <xdr:col>45</xdr:col>
      <xdr:colOff>177800</xdr:colOff>
      <xdr:row>38</xdr:row>
      <xdr:rowOff>62412</xdr:rowOff>
    </xdr:to>
    <xdr:cxnSp macro="">
      <xdr:nvCxnSpPr>
        <xdr:cNvPr id="301" name="直線コネクタ 300"/>
        <xdr:cNvCxnSpPr/>
      </xdr:nvCxnSpPr>
      <xdr:spPr>
        <a:xfrm>
          <a:off x="7861300" y="6554216"/>
          <a:ext cx="889000" cy="2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39116</xdr:rowOff>
    </xdr:from>
    <xdr:to>
      <xdr:col>41</xdr:col>
      <xdr:colOff>50800</xdr:colOff>
      <xdr:row>38</xdr:row>
      <xdr:rowOff>51417</xdr:rowOff>
    </xdr:to>
    <xdr:cxnSp macro="">
      <xdr:nvCxnSpPr>
        <xdr:cNvPr id="304" name="直線コネクタ 303"/>
        <xdr:cNvCxnSpPr/>
      </xdr:nvCxnSpPr>
      <xdr:spPr>
        <a:xfrm flipV="1">
          <a:off x="6972300" y="6554216"/>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41329</xdr:rowOff>
    </xdr:from>
    <xdr:to>
      <xdr:col>55</xdr:col>
      <xdr:colOff>50800</xdr:colOff>
      <xdr:row>37</xdr:row>
      <xdr:rowOff>142929</xdr:rowOff>
    </xdr:to>
    <xdr:sp macro="" textlink="">
      <xdr:nvSpPr>
        <xdr:cNvPr id="314" name="楕円 313"/>
        <xdr:cNvSpPr/>
      </xdr:nvSpPr>
      <xdr:spPr>
        <a:xfrm>
          <a:off x="10426700" y="638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19756</xdr:rowOff>
    </xdr:from>
    <xdr:ext cx="534377" cy="259045"/>
    <xdr:sp macro="" textlink="">
      <xdr:nvSpPr>
        <xdr:cNvPr id="315" name="補助費等該当値テキスト"/>
        <xdr:cNvSpPr txBox="1"/>
      </xdr:nvSpPr>
      <xdr:spPr>
        <a:xfrm>
          <a:off x="10528300" y="636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46620</xdr:rowOff>
    </xdr:from>
    <xdr:to>
      <xdr:col>50</xdr:col>
      <xdr:colOff>165100</xdr:colOff>
      <xdr:row>37</xdr:row>
      <xdr:rowOff>148220</xdr:rowOff>
    </xdr:to>
    <xdr:sp macro="" textlink="">
      <xdr:nvSpPr>
        <xdr:cNvPr id="316" name="楕円 315"/>
        <xdr:cNvSpPr/>
      </xdr:nvSpPr>
      <xdr:spPr>
        <a:xfrm>
          <a:off x="9588500" y="63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139347</xdr:rowOff>
    </xdr:from>
    <xdr:ext cx="534377" cy="259045"/>
    <xdr:sp macro="" textlink="">
      <xdr:nvSpPr>
        <xdr:cNvPr id="317" name="テキスト ボックス 316"/>
        <xdr:cNvSpPr txBox="1"/>
      </xdr:nvSpPr>
      <xdr:spPr>
        <a:xfrm>
          <a:off x="9372111" y="648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11612</xdr:rowOff>
    </xdr:from>
    <xdr:to>
      <xdr:col>46</xdr:col>
      <xdr:colOff>38100</xdr:colOff>
      <xdr:row>38</xdr:row>
      <xdr:rowOff>113212</xdr:rowOff>
    </xdr:to>
    <xdr:sp macro="" textlink="">
      <xdr:nvSpPr>
        <xdr:cNvPr id="318" name="楕円 317"/>
        <xdr:cNvSpPr/>
      </xdr:nvSpPr>
      <xdr:spPr>
        <a:xfrm>
          <a:off x="8699500" y="65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104339</xdr:rowOff>
    </xdr:from>
    <xdr:ext cx="534377" cy="259045"/>
    <xdr:sp macro="" textlink="">
      <xdr:nvSpPr>
        <xdr:cNvPr id="319" name="テキスト ボックス 318"/>
        <xdr:cNvSpPr txBox="1"/>
      </xdr:nvSpPr>
      <xdr:spPr>
        <a:xfrm>
          <a:off x="8483111" y="66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159766</xdr:rowOff>
    </xdr:from>
    <xdr:to>
      <xdr:col>41</xdr:col>
      <xdr:colOff>101600</xdr:colOff>
      <xdr:row>38</xdr:row>
      <xdr:rowOff>89916</xdr:rowOff>
    </xdr:to>
    <xdr:sp macro="" textlink="">
      <xdr:nvSpPr>
        <xdr:cNvPr id="320" name="楕円 319"/>
        <xdr:cNvSpPr/>
      </xdr:nvSpPr>
      <xdr:spPr>
        <a:xfrm>
          <a:off x="7810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81043</xdr:rowOff>
    </xdr:from>
    <xdr:ext cx="534377" cy="259045"/>
    <xdr:sp macro="" textlink="">
      <xdr:nvSpPr>
        <xdr:cNvPr id="321" name="テキスト ボックス 320"/>
        <xdr:cNvSpPr txBox="1"/>
      </xdr:nvSpPr>
      <xdr:spPr>
        <a:xfrm>
          <a:off x="7594111" y="65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617</xdr:rowOff>
    </xdr:from>
    <xdr:to>
      <xdr:col>36</xdr:col>
      <xdr:colOff>165100</xdr:colOff>
      <xdr:row>38</xdr:row>
      <xdr:rowOff>102217</xdr:rowOff>
    </xdr:to>
    <xdr:sp macro="" textlink="">
      <xdr:nvSpPr>
        <xdr:cNvPr id="322" name="楕円 321"/>
        <xdr:cNvSpPr/>
      </xdr:nvSpPr>
      <xdr:spPr>
        <a:xfrm>
          <a:off x="6921500" y="65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93344</xdr:rowOff>
    </xdr:from>
    <xdr:ext cx="534377" cy="259045"/>
    <xdr:sp macro="" textlink="">
      <xdr:nvSpPr>
        <xdr:cNvPr id="323" name="テキスト ボックス 322"/>
        <xdr:cNvSpPr txBox="1"/>
      </xdr:nvSpPr>
      <xdr:spPr>
        <a:xfrm>
          <a:off x="6705111" y="66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79083</xdr:rowOff>
    </xdr:from>
    <xdr:to>
      <xdr:col>55</xdr:col>
      <xdr:colOff>0</xdr:colOff>
      <xdr:row>56</xdr:row>
      <xdr:rowOff>165905</xdr:rowOff>
    </xdr:to>
    <xdr:cxnSp macro="">
      <xdr:nvCxnSpPr>
        <xdr:cNvPr id="352" name="直線コネクタ 351"/>
        <xdr:cNvCxnSpPr/>
      </xdr:nvCxnSpPr>
      <xdr:spPr>
        <a:xfrm flipV="1">
          <a:off x="9639300" y="9680283"/>
          <a:ext cx="838200" cy="8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165905</xdr:rowOff>
    </xdr:from>
    <xdr:to>
      <xdr:col>50</xdr:col>
      <xdr:colOff>114300</xdr:colOff>
      <xdr:row>57</xdr:row>
      <xdr:rowOff>124662</xdr:rowOff>
    </xdr:to>
    <xdr:cxnSp macro="">
      <xdr:nvCxnSpPr>
        <xdr:cNvPr id="355" name="直線コネクタ 354"/>
        <xdr:cNvCxnSpPr/>
      </xdr:nvCxnSpPr>
      <xdr:spPr>
        <a:xfrm flipV="1">
          <a:off x="8750300" y="9767105"/>
          <a:ext cx="889000" cy="1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74481</xdr:rowOff>
    </xdr:from>
    <xdr:to>
      <xdr:col>45</xdr:col>
      <xdr:colOff>177800</xdr:colOff>
      <xdr:row>57</xdr:row>
      <xdr:rowOff>124662</xdr:rowOff>
    </xdr:to>
    <xdr:cxnSp macro="">
      <xdr:nvCxnSpPr>
        <xdr:cNvPr id="358" name="直線コネクタ 357"/>
        <xdr:cNvCxnSpPr/>
      </xdr:nvCxnSpPr>
      <xdr:spPr>
        <a:xfrm>
          <a:off x="7861300" y="9675681"/>
          <a:ext cx="889000" cy="22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74481</xdr:rowOff>
    </xdr:from>
    <xdr:to>
      <xdr:col>41</xdr:col>
      <xdr:colOff>50800</xdr:colOff>
      <xdr:row>57</xdr:row>
      <xdr:rowOff>127436</xdr:rowOff>
    </xdr:to>
    <xdr:cxnSp macro="">
      <xdr:nvCxnSpPr>
        <xdr:cNvPr id="361" name="直線コネクタ 360"/>
        <xdr:cNvCxnSpPr/>
      </xdr:nvCxnSpPr>
      <xdr:spPr>
        <a:xfrm flipV="1">
          <a:off x="6972300" y="9675681"/>
          <a:ext cx="889000" cy="22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28283</xdr:rowOff>
    </xdr:from>
    <xdr:to>
      <xdr:col>55</xdr:col>
      <xdr:colOff>50800</xdr:colOff>
      <xdr:row>56</xdr:row>
      <xdr:rowOff>129883</xdr:rowOff>
    </xdr:to>
    <xdr:sp macro="" textlink="">
      <xdr:nvSpPr>
        <xdr:cNvPr id="371" name="楕円 370"/>
        <xdr:cNvSpPr/>
      </xdr:nvSpPr>
      <xdr:spPr>
        <a:xfrm>
          <a:off x="10426700" y="962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51160</xdr:rowOff>
    </xdr:from>
    <xdr:ext cx="599010" cy="259045"/>
    <xdr:sp macro="" textlink="">
      <xdr:nvSpPr>
        <xdr:cNvPr id="372" name="普通建設事業費該当値テキスト"/>
        <xdr:cNvSpPr txBox="1"/>
      </xdr:nvSpPr>
      <xdr:spPr>
        <a:xfrm>
          <a:off x="10528300" y="948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115105</xdr:rowOff>
    </xdr:from>
    <xdr:to>
      <xdr:col>50</xdr:col>
      <xdr:colOff>165100</xdr:colOff>
      <xdr:row>57</xdr:row>
      <xdr:rowOff>45255</xdr:rowOff>
    </xdr:to>
    <xdr:sp macro="" textlink="">
      <xdr:nvSpPr>
        <xdr:cNvPr id="373" name="楕円 372"/>
        <xdr:cNvSpPr/>
      </xdr:nvSpPr>
      <xdr:spPr>
        <a:xfrm>
          <a:off x="9588500" y="97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61782</xdr:rowOff>
    </xdr:from>
    <xdr:ext cx="599010" cy="259045"/>
    <xdr:sp macro="" textlink="">
      <xdr:nvSpPr>
        <xdr:cNvPr id="374" name="テキスト ボックス 373"/>
        <xdr:cNvSpPr txBox="1"/>
      </xdr:nvSpPr>
      <xdr:spPr>
        <a:xfrm>
          <a:off x="9339795" y="949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73862</xdr:rowOff>
    </xdr:from>
    <xdr:to>
      <xdr:col>46</xdr:col>
      <xdr:colOff>38100</xdr:colOff>
      <xdr:row>58</xdr:row>
      <xdr:rowOff>4012</xdr:rowOff>
    </xdr:to>
    <xdr:sp macro="" textlink="">
      <xdr:nvSpPr>
        <xdr:cNvPr id="375" name="楕円 374"/>
        <xdr:cNvSpPr/>
      </xdr:nvSpPr>
      <xdr:spPr>
        <a:xfrm>
          <a:off x="8699500" y="98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20539</xdr:rowOff>
    </xdr:from>
    <xdr:ext cx="534377" cy="259045"/>
    <xdr:sp macro="" textlink="">
      <xdr:nvSpPr>
        <xdr:cNvPr id="376" name="テキスト ボックス 375"/>
        <xdr:cNvSpPr txBox="1"/>
      </xdr:nvSpPr>
      <xdr:spPr>
        <a:xfrm>
          <a:off x="8483111" y="96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23681</xdr:rowOff>
    </xdr:from>
    <xdr:to>
      <xdr:col>41</xdr:col>
      <xdr:colOff>101600</xdr:colOff>
      <xdr:row>56</xdr:row>
      <xdr:rowOff>125281</xdr:rowOff>
    </xdr:to>
    <xdr:sp macro="" textlink="">
      <xdr:nvSpPr>
        <xdr:cNvPr id="377" name="楕円 376"/>
        <xdr:cNvSpPr/>
      </xdr:nvSpPr>
      <xdr:spPr>
        <a:xfrm>
          <a:off x="7810500" y="96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141808</xdr:rowOff>
    </xdr:from>
    <xdr:ext cx="599010" cy="259045"/>
    <xdr:sp macro="" textlink="">
      <xdr:nvSpPr>
        <xdr:cNvPr id="378" name="テキスト ボックス 377"/>
        <xdr:cNvSpPr txBox="1"/>
      </xdr:nvSpPr>
      <xdr:spPr>
        <a:xfrm>
          <a:off x="7561795" y="940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76636</xdr:rowOff>
    </xdr:from>
    <xdr:to>
      <xdr:col>36</xdr:col>
      <xdr:colOff>165100</xdr:colOff>
      <xdr:row>58</xdr:row>
      <xdr:rowOff>6786</xdr:rowOff>
    </xdr:to>
    <xdr:sp macro="" textlink="">
      <xdr:nvSpPr>
        <xdr:cNvPr id="379" name="楕円 378"/>
        <xdr:cNvSpPr/>
      </xdr:nvSpPr>
      <xdr:spPr>
        <a:xfrm>
          <a:off x="6921500" y="984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23313</xdr:rowOff>
    </xdr:from>
    <xdr:ext cx="534377" cy="259045"/>
    <xdr:sp macro="" textlink="">
      <xdr:nvSpPr>
        <xdr:cNvPr id="380" name="テキスト ボックス 379"/>
        <xdr:cNvSpPr txBox="1"/>
      </xdr:nvSpPr>
      <xdr:spPr>
        <a:xfrm>
          <a:off x="6705111" y="962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110879</xdr:rowOff>
    </xdr:from>
    <xdr:to>
      <xdr:col>55</xdr:col>
      <xdr:colOff>0</xdr:colOff>
      <xdr:row>78</xdr:row>
      <xdr:rowOff>114280</xdr:rowOff>
    </xdr:to>
    <xdr:cxnSp macro="">
      <xdr:nvCxnSpPr>
        <xdr:cNvPr id="407" name="直線コネクタ 406"/>
        <xdr:cNvCxnSpPr/>
      </xdr:nvCxnSpPr>
      <xdr:spPr>
        <a:xfrm>
          <a:off x="9639300" y="13483979"/>
          <a:ext cx="8382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110879</xdr:rowOff>
    </xdr:from>
    <xdr:to>
      <xdr:col>50</xdr:col>
      <xdr:colOff>114300</xdr:colOff>
      <xdr:row>78</xdr:row>
      <xdr:rowOff>131767</xdr:rowOff>
    </xdr:to>
    <xdr:cxnSp macro="">
      <xdr:nvCxnSpPr>
        <xdr:cNvPr id="410" name="直線コネクタ 409"/>
        <xdr:cNvCxnSpPr/>
      </xdr:nvCxnSpPr>
      <xdr:spPr>
        <a:xfrm flipV="1">
          <a:off x="8750300" y="13483979"/>
          <a:ext cx="889000" cy="2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84722</xdr:rowOff>
    </xdr:from>
    <xdr:to>
      <xdr:col>45</xdr:col>
      <xdr:colOff>177800</xdr:colOff>
      <xdr:row>78</xdr:row>
      <xdr:rowOff>131767</xdr:rowOff>
    </xdr:to>
    <xdr:cxnSp macro="">
      <xdr:nvCxnSpPr>
        <xdr:cNvPr id="413" name="直線コネクタ 412"/>
        <xdr:cNvCxnSpPr/>
      </xdr:nvCxnSpPr>
      <xdr:spPr>
        <a:xfrm>
          <a:off x="7861300" y="13457822"/>
          <a:ext cx="889000" cy="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77873</xdr:rowOff>
    </xdr:from>
    <xdr:to>
      <xdr:col>41</xdr:col>
      <xdr:colOff>50800</xdr:colOff>
      <xdr:row>78</xdr:row>
      <xdr:rowOff>84722</xdr:rowOff>
    </xdr:to>
    <xdr:cxnSp macro="">
      <xdr:nvCxnSpPr>
        <xdr:cNvPr id="416" name="直線コネクタ 415"/>
        <xdr:cNvCxnSpPr/>
      </xdr:nvCxnSpPr>
      <xdr:spPr>
        <a:xfrm>
          <a:off x="6972300" y="13450973"/>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63480</xdr:rowOff>
    </xdr:from>
    <xdr:to>
      <xdr:col>55</xdr:col>
      <xdr:colOff>50800</xdr:colOff>
      <xdr:row>78</xdr:row>
      <xdr:rowOff>165080</xdr:rowOff>
    </xdr:to>
    <xdr:sp macro="" textlink="">
      <xdr:nvSpPr>
        <xdr:cNvPr id="426" name="楕円 425"/>
        <xdr:cNvSpPr/>
      </xdr:nvSpPr>
      <xdr:spPr>
        <a:xfrm>
          <a:off x="10426700" y="134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469744" cy="259045"/>
    <xdr:sp macro="" textlink="">
      <xdr:nvSpPr>
        <xdr:cNvPr id="427" name="普通建設事業費 （ うち新規整備　）該当値テキスト"/>
        <xdr:cNvSpPr txBox="1"/>
      </xdr:nvSpPr>
      <xdr:spPr>
        <a:xfrm>
          <a:off x="10528300" y="1336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60079</xdr:rowOff>
    </xdr:from>
    <xdr:to>
      <xdr:col>50</xdr:col>
      <xdr:colOff>165100</xdr:colOff>
      <xdr:row>78</xdr:row>
      <xdr:rowOff>161679</xdr:rowOff>
    </xdr:to>
    <xdr:sp macro="" textlink="">
      <xdr:nvSpPr>
        <xdr:cNvPr id="428" name="楕円 427"/>
        <xdr:cNvSpPr/>
      </xdr:nvSpPr>
      <xdr:spPr>
        <a:xfrm>
          <a:off x="9588500" y="134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152806</xdr:rowOff>
    </xdr:from>
    <xdr:ext cx="469744" cy="259045"/>
    <xdr:sp macro="" textlink="">
      <xdr:nvSpPr>
        <xdr:cNvPr id="429" name="テキスト ボックス 428"/>
        <xdr:cNvSpPr txBox="1"/>
      </xdr:nvSpPr>
      <xdr:spPr>
        <a:xfrm>
          <a:off x="9404428" y="1352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80967</xdr:rowOff>
    </xdr:from>
    <xdr:to>
      <xdr:col>46</xdr:col>
      <xdr:colOff>38100</xdr:colOff>
      <xdr:row>79</xdr:row>
      <xdr:rowOff>11117</xdr:rowOff>
    </xdr:to>
    <xdr:sp macro="" textlink="">
      <xdr:nvSpPr>
        <xdr:cNvPr id="430" name="楕円 429"/>
        <xdr:cNvSpPr/>
      </xdr:nvSpPr>
      <xdr:spPr>
        <a:xfrm>
          <a:off x="8699500" y="134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2244</xdr:rowOff>
    </xdr:from>
    <xdr:ext cx="469744" cy="259045"/>
    <xdr:sp macro="" textlink="">
      <xdr:nvSpPr>
        <xdr:cNvPr id="431" name="テキスト ボックス 430"/>
        <xdr:cNvSpPr txBox="1"/>
      </xdr:nvSpPr>
      <xdr:spPr>
        <a:xfrm>
          <a:off x="8515428" y="1354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33922</xdr:rowOff>
    </xdr:from>
    <xdr:to>
      <xdr:col>41</xdr:col>
      <xdr:colOff>101600</xdr:colOff>
      <xdr:row>78</xdr:row>
      <xdr:rowOff>135522</xdr:rowOff>
    </xdr:to>
    <xdr:sp macro="" textlink="">
      <xdr:nvSpPr>
        <xdr:cNvPr id="432" name="楕円 431"/>
        <xdr:cNvSpPr/>
      </xdr:nvSpPr>
      <xdr:spPr>
        <a:xfrm>
          <a:off x="7810500" y="134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126649</xdr:rowOff>
    </xdr:from>
    <xdr:ext cx="534377" cy="259045"/>
    <xdr:sp macro="" textlink="">
      <xdr:nvSpPr>
        <xdr:cNvPr id="433" name="テキスト ボックス 432"/>
        <xdr:cNvSpPr txBox="1"/>
      </xdr:nvSpPr>
      <xdr:spPr>
        <a:xfrm>
          <a:off x="7594111" y="134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27073</xdr:rowOff>
    </xdr:from>
    <xdr:to>
      <xdr:col>36</xdr:col>
      <xdr:colOff>165100</xdr:colOff>
      <xdr:row>78</xdr:row>
      <xdr:rowOff>128673</xdr:rowOff>
    </xdr:to>
    <xdr:sp macro="" textlink="">
      <xdr:nvSpPr>
        <xdr:cNvPr id="434" name="楕円 433"/>
        <xdr:cNvSpPr/>
      </xdr:nvSpPr>
      <xdr:spPr>
        <a:xfrm>
          <a:off x="6921500" y="134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119800</xdr:rowOff>
    </xdr:from>
    <xdr:ext cx="534377" cy="259045"/>
    <xdr:sp macro="" textlink="">
      <xdr:nvSpPr>
        <xdr:cNvPr id="435" name="テキスト ボックス 434"/>
        <xdr:cNvSpPr txBox="1"/>
      </xdr:nvSpPr>
      <xdr:spPr>
        <a:xfrm>
          <a:off x="6705111" y="1349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33604</xdr:rowOff>
    </xdr:from>
    <xdr:to>
      <xdr:col>55</xdr:col>
      <xdr:colOff>0</xdr:colOff>
      <xdr:row>92</xdr:row>
      <xdr:rowOff>124713</xdr:rowOff>
    </xdr:to>
    <xdr:cxnSp macro="">
      <xdr:nvCxnSpPr>
        <xdr:cNvPr id="464" name="直線コネクタ 463"/>
        <xdr:cNvCxnSpPr/>
      </xdr:nvCxnSpPr>
      <xdr:spPr>
        <a:xfrm flipV="1">
          <a:off x="9639300" y="15635554"/>
          <a:ext cx="838200" cy="2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124713</xdr:rowOff>
    </xdr:from>
    <xdr:to>
      <xdr:col>50</xdr:col>
      <xdr:colOff>114300</xdr:colOff>
      <xdr:row>95</xdr:row>
      <xdr:rowOff>5778</xdr:rowOff>
    </xdr:to>
    <xdr:cxnSp macro="">
      <xdr:nvCxnSpPr>
        <xdr:cNvPr id="467" name="直線コネクタ 466"/>
        <xdr:cNvCxnSpPr/>
      </xdr:nvCxnSpPr>
      <xdr:spPr>
        <a:xfrm flipV="1">
          <a:off x="8750300" y="15898113"/>
          <a:ext cx="889000" cy="39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87337</xdr:rowOff>
    </xdr:from>
    <xdr:to>
      <xdr:col>45</xdr:col>
      <xdr:colOff>177800</xdr:colOff>
      <xdr:row>95</xdr:row>
      <xdr:rowOff>5778</xdr:rowOff>
    </xdr:to>
    <xdr:cxnSp macro="">
      <xdr:nvCxnSpPr>
        <xdr:cNvPr id="470" name="直線コネクタ 469"/>
        <xdr:cNvCxnSpPr/>
      </xdr:nvCxnSpPr>
      <xdr:spPr>
        <a:xfrm>
          <a:off x="7861300" y="15689287"/>
          <a:ext cx="889000" cy="6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87337</xdr:rowOff>
    </xdr:from>
    <xdr:to>
      <xdr:col>41</xdr:col>
      <xdr:colOff>50800</xdr:colOff>
      <xdr:row>96</xdr:row>
      <xdr:rowOff>45822</xdr:rowOff>
    </xdr:to>
    <xdr:cxnSp macro="">
      <xdr:nvCxnSpPr>
        <xdr:cNvPr id="473" name="直線コネクタ 472"/>
        <xdr:cNvCxnSpPr/>
      </xdr:nvCxnSpPr>
      <xdr:spPr>
        <a:xfrm flipV="1">
          <a:off x="6972300" y="15689287"/>
          <a:ext cx="889000" cy="8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154254</xdr:rowOff>
    </xdr:from>
    <xdr:to>
      <xdr:col>55</xdr:col>
      <xdr:colOff>50800</xdr:colOff>
      <xdr:row>91</xdr:row>
      <xdr:rowOff>84404</xdr:rowOff>
    </xdr:to>
    <xdr:sp macro="" textlink="">
      <xdr:nvSpPr>
        <xdr:cNvPr id="483" name="楕円 482"/>
        <xdr:cNvSpPr/>
      </xdr:nvSpPr>
      <xdr:spPr>
        <a:xfrm>
          <a:off x="10426700" y="1558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5681</xdr:rowOff>
    </xdr:from>
    <xdr:ext cx="599010" cy="259045"/>
    <xdr:sp macro="" textlink="">
      <xdr:nvSpPr>
        <xdr:cNvPr id="484" name="普通建設事業費 （ うち更新整備　）該当値テキスト"/>
        <xdr:cNvSpPr txBox="1"/>
      </xdr:nvSpPr>
      <xdr:spPr>
        <a:xfrm>
          <a:off x="10528300" y="1543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73913</xdr:rowOff>
    </xdr:from>
    <xdr:to>
      <xdr:col>50</xdr:col>
      <xdr:colOff>165100</xdr:colOff>
      <xdr:row>93</xdr:row>
      <xdr:rowOff>4063</xdr:rowOff>
    </xdr:to>
    <xdr:sp macro="" textlink="">
      <xdr:nvSpPr>
        <xdr:cNvPr id="485" name="楕円 484"/>
        <xdr:cNvSpPr/>
      </xdr:nvSpPr>
      <xdr:spPr>
        <a:xfrm>
          <a:off x="9588500" y="1584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20590</xdr:rowOff>
    </xdr:from>
    <xdr:ext cx="534377" cy="259045"/>
    <xdr:sp macro="" textlink="">
      <xdr:nvSpPr>
        <xdr:cNvPr id="486" name="テキスト ボックス 485"/>
        <xdr:cNvSpPr txBox="1"/>
      </xdr:nvSpPr>
      <xdr:spPr>
        <a:xfrm>
          <a:off x="9372111" y="156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126428</xdr:rowOff>
    </xdr:from>
    <xdr:to>
      <xdr:col>46</xdr:col>
      <xdr:colOff>38100</xdr:colOff>
      <xdr:row>95</xdr:row>
      <xdr:rowOff>56578</xdr:rowOff>
    </xdr:to>
    <xdr:sp macro="" textlink="">
      <xdr:nvSpPr>
        <xdr:cNvPr id="487" name="楕円 486"/>
        <xdr:cNvSpPr/>
      </xdr:nvSpPr>
      <xdr:spPr>
        <a:xfrm>
          <a:off x="8699500" y="162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73105</xdr:rowOff>
    </xdr:from>
    <xdr:ext cx="534377" cy="259045"/>
    <xdr:sp macro="" textlink="">
      <xdr:nvSpPr>
        <xdr:cNvPr id="488" name="テキスト ボックス 487"/>
        <xdr:cNvSpPr txBox="1"/>
      </xdr:nvSpPr>
      <xdr:spPr>
        <a:xfrm>
          <a:off x="8483111" y="160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36537</xdr:rowOff>
    </xdr:from>
    <xdr:to>
      <xdr:col>41</xdr:col>
      <xdr:colOff>101600</xdr:colOff>
      <xdr:row>91</xdr:row>
      <xdr:rowOff>138137</xdr:rowOff>
    </xdr:to>
    <xdr:sp macro="" textlink="">
      <xdr:nvSpPr>
        <xdr:cNvPr id="489" name="楕円 488"/>
        <xdr:cNvSpPr/>
      </xdr:nvSpPr>
      <xdr:spPr>
        <a:xfrm>
          <a:off x="7810500" y="156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154664</xdr:rowOff>
    </xdr:from>
    <xdr:ext cx="599010" cy="259045"/>
    <xdr:sp macro="" textlink="">
      <xdr:nvSpPr>
        <xdr:cNvPr id="490" name="テキスト ボックス 489"/>
        <xdr:cNvSpPr txBox="1"/>
      </xdr:nvSpPr>
      <xdr:spPr>
        <a:xfrm>
          <a:off x="7561795" y="1541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166472</xdr:rowOff>
    </xdr:from>
    <xdr:to>
      <xdr:col>36</xdr:col>
      <xdr:colOff>165100</xdr:colOff>
      <xdr:row>96</xdr:row>
      <xdr:rowOff>96622</xdr:rowOff>
    </xdr:to>
    <xdr:sp macro="" textlink="">
      <xdr:nvSpPr>
        <xdr:cNvPr id="491" name="楕円 490"/>
        <xdr:cNvSpPr/>
      </xdr:nvSpPr>
      <xdr:spPr>
        <a:xfrm>
          <a:off x="6921500" y="164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113149</xdr:rowOff>
    </xdr:from>
    <xdr:ext cx="534377" cy="259045"/>
    <xdr:sp macro="" textlink="">
      <xdr:nvSpPr>
        <xdr:cNvPr id="492" name="テキスト ボックス 491"/>
        <xdr:cNvSpPr txBox="1"/>
      </xdr:nvSpPr>
      <xdr:spPr>
        <a:xfrm>
          <a:off x="6705111" y="1622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8496</xdr:rowOff>
    </xdr:from>
    <xdr:to>
      <xdr:col>85</xdr:col>
      <xdr:colOff>127000</xdr:colOff>
      <xdr:row>39</xdr:row>
      <xdr:rowOff>13284</xdr:rowOff>
    </xdr:to>
    <xdr:cxnSp macro="">
      <xdr:nvCxnSpPr>
        <xdr:cNvPr id="521" name="直線コネクタ 520"/>
        <xdr:cNvCxnSpPr/>
      </xdr:nvCxnSpPr>
      <xdr:spPr>
        <a:xfrm>
          <a:off x="15481300" y="6695046"/>
          <a:ext cx="8382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8496</xdr:rowOff>
    </xdr:from>
    <xdr:to>
      <xdr:col>81</xdr:col>
      <xdr:colOff>50800</xdr:colOff>
      <xdr:row>39</xdr:row>
      <xdr:rowOff>40336</xdr:rowOff>
    </xdr:to>
    <xdr:cxnSp macro="">
      <xdr:nvCxnSpPr>
        <xdr:cNvPr id="524" name="直線コネクタ 523"/>
        <xdr:cNvCxnSpPr/>
      </xdr:nvCxnSpPr>
      <xdr:spPr>
        <a:xfrm flipV="1">
          <a:off x="14592300" y="6695046"/>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36500</xdr:rowOff>
    </xdr:from>
    <xdr:to>
      <xdr:col>76</xdr:col>
      <xdr:colOff>114300</xdr:colOff>
      <xdr:row>39</xdr:row>
      <xdr:rowOff>40336</xdr:rowOff>
    </xdr:to>
    <xdr:cxnSp macro="">
      <xdr:nvCxnSpPr>
        <xdr:cNvPr id="527" name="直線コネクタ 526"/>
        <xdr:cNvCxnSpPr/>
      </xdr:nvCxnSpPr>
      <xdr:spPr>
        <a:xfrm>
          <a:off x="13703300" y="6723050"/>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35128</xdr:rowOff>
    </xdr:from>
    <xdr:to>
      <xdr:col>71</xdr:col>
      <xdr:colOff>177800</xdr:colOff>
      <xdr:row>39</xdr:row>
      <xdr:rowOff>36500</xdr:rowOff>
    </xdr:to>
    <xdr:cxnSp macro="">
      <xdr:nvCxnSpPr>
        <xdr:cNvPr id="530" name="直線コネクタ 529"/>
        <xdr:cNvCxnSpPr/>
      </xdr:nvCxnSpPr>
      <xdr:spPr>
        <a:xfrm>
          <a:off x="12814300" y="672167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133934</xdr:rowOff>
    </xdr:from>
    <xdr:to>
      <xdr:col>85</xdr:col>
      <xdr:colOff>177800</xdr:colOff>
      <xdr:row>39</xdr:row>
      <xdr:rowOff>64084</xdr:rowOff>
    </xdr:to>
    <xdr:sp macro="" textlink="">
      <xdr:nvSpPr>
        <xdr:cNvPr id="540" name="楕円 539"/>
        <xdr:cNvSpPr/>
      </xdr:nvSpPr>
      <xdr:spPr>
        <a:xfrm>
          <a:off x="16268700" y="66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469744" cy="259045"/>
    <xdr:sp macro="" textlink="">
      <xdr:nvSpPr>
        <xdr:cNvPr id="541" name="災害復旧事業費該当値テキスト"/>
        <xdr:cNvSpPr txBox="1"/>
      </xdr:nvSpPr>
      <xdr:spPr>
        <a:xfrm>
          <a:off x="16370300" y="66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129146</xdr:rowOff>
    </xdr:from>
    <xdr:to>
      <xdr:col>81</xdr:col>
      <xdr:colOff>101600</xdr:colOff>
      <xdr:row>39</xdr:row>
      <xdr:rowOff>59296</xdr:rowOff>
    </xdr:to>
    <xdr:sp macro="" textlink="">
      <xdr:nvSpPr>
        <xdr:cNvPr id="542" name="楕円 541"/>
        <xdr:cNvSpPr/>
      </xdr:nvSpPr>
      <xdr:spPr>
        <a:xfrm>
          <a:off x="15430500" y="66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75823</xdr:rowOff>
    </xdr:from>
    <xdr:ext cx="469744" cy="259045"/>
    <xdr:sp macro="" textlink="">
      <xdr:nvSpPr>
        <xdr:cNvPr id="543" name="テキスト ボックス 542"/>
        <xdr:cNvSpPr txBox="1"/>
      </xdr:nvSpPr>
      <xdr:spPr>
        <a:xfrm>
          <a:off x="15246428" y="641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160986</xdr:rowOff>
    </xdr:from>
    <xdr:to>
      <xdr:col>76</xdr:col>
      <xdr:colOff>165100</xdr:colOff>
      <xdr:row>39</xdr:row>
      <xdr:rowOff>91136</xdr:rowOff>
    </xdr:to>
    <xdr:sp macro="" textlink="">
      <xdr:nvSpPr>
        <xdr:cNvPr id="544" name="楕円 543"/>
        <xdr:cNvSpPr/>
      </xdr:nvSpPr>
      <xdr:spPr>
        <a:xfrm>
          <a:off x="145415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82263</xdr:rowOff>
    </xdr:from>
    <xdr:ext cx="378565" cy="259045"/>
    <xdr:sp macro="" textlink="">
      <xdr:nvSpPr>
        <xdr:cNvPr id="545" name="テキスト ボックス 544"/>
        <xdr:cNvSpPr txBox="1"/>
      </xdr:nvSpPr>
      <xdr:spPr>
        <a:xfrm>
          <a:off x="14403017" y="676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157150</xdr:rowOff>
    </xdr:from>
    <xdr:to>
      <xdr:col>72</xdr:col>
      <xdr:colOff>38100</xdr:colOff>
      <xdr:row>39</xdr:row>
      <xdr:rowOff>87300</xdr:rowOff>
    </xdr:to>
    <xdr:sp macro="" textlink="">
      <xdr:nvSpPr>
        <xdr:cNvPr id="546" name="楕円 545"/>
        <xdr:cNvSpPr/>
      </xdr:nvSpPr>
      <xdr:spPr>
        <a:xfrm>
          <a:off x="13652500" y="66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78427</xdr:rowOff>
    </xdr:from>
    <xdr:ext cx="378565" cy="259045"/>
    <xdr:sp macro="" textlink="">
      <xdr:nvSpPr>
        <xdr:cNvPr id="547" name="テキスト ボックス 546"/>
        <xdr:cNvSpPr txBox="1"/>
      </xdr:nvSpPr>
      <xdr:spPr>
        <a:xfrm>
          <a:off x="13514017" y="676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155778</xdr:rowOff>
    </xdr:from>
    <xdr:to>
      <xdr:col>67</xdr:col>
      <xdr:colOff>101600</xdr:colOff>
      <xdr:row>39</xdr:row>
      <xdr:rowOff>85928</xdr:rowOff>
    </xdr:to>
    <xdr:sp macro="" textlink="">
      <xdr:nvSpPr>
        <xdr:cNvPr id="548" name="楕円 547"/>
        <xdr:cNvSpPr/>
      </xdr:nvSpPr>
      <xdr:spPr>
        <a:xfrm>
          <a:off x="12763500" y="66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77055</xdr:rowOff>
    </xdr:from>
    <xdr:ext cx="378565" cy="259045"/>
    <xdr:sp macro="" textlink="">
      <xdr:nvSpPr>
        <xdr:cNvPr id="549" name="テキスト ボックス 548"/>
        <xdr:cNvSpPr txBox="1"/>
      </xdr:nvSpPr>
      <xdr:spPr>
        <a:xfrm>
          <a:off x="12625017" y="676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160634</xdr:rowOff>
    </xdr:from>
    <xdr:to>
      <xdr:col>85</xdr:col>
      <xdr:colOff>127000</xdr:colOff>
      <xdr:row>74</xdr:row>
      <xdr:rowOff>40667</xdr:rowOff>
    </xdr:to>
    <xdr:cxnSp macro="">
      <xdr:nvCxnSpPr>
        <xdr:cNvPr id="629" name="直線コネクタ 628"/>
        <xdr:cNvCxnSpPr/>
      </xdr:nvCxnSpPr>
      <xdr:spPr>
        <a:xfrm>
          <a:off x="15481300" y="12505034"/>
          <a:ext cx="838200" cy="22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160634</xdr:rowOff>
    </xdr:from>
    <xdr:to>
      <xdr:col>81</xdr:col>
      <xdr:colOff>50800</xdr:colOff>
      <xdr:row>74</xdr:row>
      <xdr:rowOff>123143</xdr:rowOff>
    </xdr:to>
    <xdr:cxnSp macro="">
      <xdr:nvCxnSpPr>
        <xdr:cNvPr id="632" name="直線コネクタ 631"/>
        <xdr:cNvCxnSpPr/>
      </xdr:nvCxnSpPr>
      <xdr:spPr>
        <a:xfrm flipV="1">
          <a:off x="14592300" y="12505034"/>
          <a:ext cx="889000" cy="3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4255</xdr:rowOff>
    </xdr:from>
    <xdr:to>
      <xdr:col>76</xdr:col>
      <xdr:colOff>114300</xdr:colOff>
      <xdr:row>74</xdr:row>
      <xdr:rowOff>123143</xdr:rowOff>
    </xdr:to>
    <xdr:cxnSp macro="">
      <xdr:nvCxnSpPr>
        <xdr:cNvPr id="635" name="直線コネクタ 634"/>
        <xdr:cNvCxnSpPr/>
      </xdr:nvCxnSpPr>
      <xdr:spPr>
        <a:xfrm>
          <a:off x="13703300" y="12691555"/>
          <a:ext cx="889000" cy="11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4255</xdr:rowOff>
    </xdr:from>
    <xdr:to>
      <xdr:col>71</xdr:col>
      <xdr:colOff>177800</xdr:colOff>
      <xdr:row>74</xdr:row>
      <xdr:rowOff>83366</xdr:rowOff>
    </xdr:to>
    <xdr:cxnSp macro="">
      <xdr:nvCxnSpPr>
        <xdr:cNvPr id="638" name="直線コネクタ 637"/>
        <xdr:cNvCxnSpPr/>
      </xdr:nvCxnSpPr>
      <xdr:spPr>
        <a:xfrm flipV="1">
          <a:off x="12814300" y="12691555"/>
          <a:ext cx="889000" cy="7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161317</xdr:rowOff>
    </xdr:from>
    <xdr:to>
      <xdr:col>85</xdr:col>
      <xdr:colOff>177800</xdr:colOff>
      <xdr:row>74</xdr:row>
      <xdr:rowOff>91467</xdr:rowOff>
    </xdr:to>
    <xdr:sp macro="" textlink="">
      <xdr:nvSpPr>
        <xdr:cNvPr id="648" name="楕円 647"/>
        <xdr:cNvSpPr/>
      </xdr:nvSpPr>
      <xdr:spPr>
        <a:xfrm>
          <a:off x="16268700" y="126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12744</xdr:rowOff>
    </xdr:from>
    <xdr:ext cx="534377" cy="259045"/>
    <xdr:sp macro="" textlink="">
      <xdr:nvSpPr>
        <xdr:cNvPr id="649" name="公債費該当値テキスト"/>
        <xdr:cNvSpPr txBox="1"/>
      </xdr:nvSpPr>
      <xdr:spPr>
        <a:xfrm>
          <a:off x="16370300" y="1252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109834</xdr:rowOff>
    </xdr:from>
    <xdr:to>
      <xdr:col>81</xdr:col>
      <xdr:colOff>101600</xdr:colOff>
      <xdr:row>73</xdr:row>
      <xdr:rowOff>39984</xdr:rowOff>
    </xdr:to>
    <xdr:sp macro="" textlink="">
      <xdr:nvSpPr>
        <xdr:cNvPr id="650" name="楕円 649"/>
        <xdr:cNvSpPr/>
      </xdr:nvSpPr>
      <xdr:spPr>
        <a:xfrm>
          <a:off x="15430500" y="124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56511</xdr:rowOff>
    </xdr:from>
    <xdr:ext cx="534377" cy="259045"/>
    <xdr:sp macro="" textlink="">
      <xdr:nvSpPr>
        <xdr:cNvPr id="651" name="テキスト ボックス 650"/>
        <xdr:cNvSpPr txBox="1"/>
      </xdr:nvSpPr>
      <xdr:spPr>
        <a:xfrm>
          <a:off x="15214111" y="122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72343</xdr:rowOff>
    </xdr:from>
    <xdr:to>
      <xdr:col>76</xdr:col>
      <xdr:colOff>165100</xdr:colOff>
      <xdr:row>75</xdr:row>
      <xdr:rowOff>2493</xdr:rowOff>
    </xdr:to>
    <xdr:sp macro="" textlink="">
      <xdr:nvSpPr>
        <xdr:cNvPr id="652" name="楕円 651"/>
        <xdr:cNvSpPr/>
      </xdr:nvSpPr>
      <xdr:spPr>
        <a:xfrm>
          <a:off x="14541500" y="127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19020</xdr:rowOff>
    </xdr:from>
    <xdr:ext cx="534377" cy="259045"/>
    <xdr:sp macro="" textlink="">
      <xdr:nvSpPr>
        <xdr:cNvPr id="653" name="テキスト ボックス 652"/>
        <xdr:cNvSpPr txBox="1"/>
      </xdr:nvSpPr>
      <xdr:spPr>
        <a:xfrm>
          <a:off x="14325111" y="1253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124905</xdr:rowOff>
    </xdr:from>
    <xdr:to>
      <xdr:col>72</xdr:col>
      <xdr:colOff>38100</xdr:colOff>
      <xdr:row>74</xdr:row>
      <xdr:rowOff>55055</xdr:rowOff>
    </xdr:to>
    <xdr:sp macro="" textlink="">
      <xdr:nvSpPr>
        <xdr:cNvPr id="654" name="楕円 653"/>
        <xdr:cNvSpPr/>
      </xdr:nvSpPr>
      <xdr:spPr>
        <a:xfrm>
          <a:off x="13652500" y="126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71582</xdr:rowOff>
    </xdr:from>
    <xdr:ext cx="534377" cy="259045"/>
    <xdr:sp macro="" textlink="">
      <xdr:nvSpPr>
        <xdr:cNvPr id="655" name="テキスト ボックス 654"/>
        <xdr:cNvSpPr txBox="1"/>
      </xdr:nvSpPr>
      <xdr:spPr>
        <a:xfrm>
          <a:off x="13436111" y="124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32566</xdr:rowOff>
    </xdr:from>
    <xdr:to>
      <xdr:col>67</xdr:col>
      <xdr:colOff>101600</xdr:colOff>
      <xdr:row>74</xdr:row>
      <xdr:rowOff>134166</xdr:rowOff>
    </xdr:to>
    <xdr:sp macro="" textlink="">
      <xdr:nvSpPr>
        <xdr:cNvPr id="656" name="楕円 655"/>
        <xdr:cNvSpPr/>
      </xdr:nvSpPr>
      <xdr:spPr>
        <a:xfrm>
          <a:off x="12763500" y="127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150693</xdr:rowOff>
    </xdr:from>
    <xdr:ext cx="534377" cy="259045"/>
    <xdr:sp macro="" textlink="">
      <xdr:nvSpPr>
        <xdr:cNvPr id="657" name="テキスト ボックス 656"/>
        <xdr:cNvSpPr txBox="1"/>
      </xdr:nvSpPr>
      <xdr:spPr>
        <a:xfrm>
          <a:off x="12547111" y="1249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128774</xdr:rowOff>
    </xdr:from>
    <xdr:to>
      <xdr:col>85</xdr:col>
      <xdr:colOff>127000</xdr:colOff>
      <xdr:row>98</xdr:row>
      <xdr:rowOff>135612</xdr:rowOff>
    </xdr:to>
    <xdr:cxnSp macro="">
      <xdr:nvCxnSpPr>
        <xdr:cNvPr id="684" name="直線コネクタ 683"/>
        <xdr:cNvCxnSpPr/>
      </xdr:nvCxnSpPr>
      <xdr:spPr>
        <a:xfrm flipV="1">
          <a:off x="15481300" y="16930874"/>
          <a:ext cx="83820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46870</xdr:rowOff>
    </xdr:from>
    <xdr:to>
      <xdr:col>81</xdr:col>
      <xdr:colOff>50800</xdr:colOff>
      <xdr:row>98</xdr:row>
      <xdr:rowOff>135612</xdr:rowOff>
    </xdr:to>
    <xdr:cxnSp macro="">
      <xdr:nvCxnSpPr>
        <xdr:cNvPr id="687" name="直線コネクタ 686"/>
        <xdr:cNvCxnSpPr/>
      </xdr:nvCxnSpPr>
      <xdr:spPr>
        <a:xfrm>
          <a:off x="14592300" y="16848970"/>
          <a:ext cx="889000" cy="8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46870</xdr:rowOff>
    </xdr:from>
    <xdr:to>
      <xdr:col>76</xdr:col>
      <xdr:colOff>114300</xdr:colOff>
      <xdr:row>98</xdr:row>
      <xdr:rowOff>135640</xdr:rowOff>
    </xdr:to>
    <xdr:cxnSp macro="">
      <xdr:nvCxnSpPr>
        <xdr:cNvPr id="690" name="直線コネクタ 689"/>
        <xdr:cNvCxnSpPr/>
      </xdr:nvCxnSpPr>
      <xdr:spPr>
        <a:xfrm flipV="1">
          <a:off x="13703300" y="16848970"/>
          <a:ext cx="889000" cy="8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27467</xdr:rowOff>
    </xdr:from>
    <xdr:to>
      <xdr:col>71</xdr:col>
      <xdr:colOff>177800</xdr:colOff>
      <xdr:row>98</xdr:row>
      <xdr:rowOff>135640</xdr:rowOff>
    </xdr:to>
    <xdr:cxnSp macro="">
      <xdr:nvCxnSpPr>
        <xdr:cNvPr id="693" name="直線コネクタ 692"/>
        <xdr:cNvCxnSpPr/>
      </xdr:nvCxnSpPr>
      <xdr:spPr>
        <a:xfrm>
          <a:off x="12814300" y="16829567"/>
          <a:ext cx="889000" cy="10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77974</xdr:rowOff>
    </xdr:from>
    <xdr:to>
      <xdr:col>85</xdr:col>
      <xdr:colOff>177800</xdr:colOff>
      <xdr:row>99</xdr:row>
      <xdr:rowOff>8124</xdr:rowOff>
    </xdr:to>
    <xdr:sp macro="" textlink="">
      <xdr:nvSpPr>
        <xdr:cNvPr id="703" name="楕円 702"/>
        <xdr:cNvSpPr/>
      </xdr:nvSpPr>
      <xdr:spPr>
        <a:xfrm>
          <a:off x="16268700" y="168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164351</xdr:rowOff>
    </xdr:from>
    <xdr:ext cx="469744" cy="259045"/>
    <xdr:sp macro="" textlink="">
      <xdr:nvSpPr>
        <xdr:cNvPr id="704" name="積立金該当値テキスト"/>
        <xdr:cNvSpPr txBox="1"/>
      </xdr:nvSpPr>
      <xdr:spPr>
        <a:xfrm>
          <a:off x="16370300" y="1679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84812</xdr:rowOff>
    </xdr:from>
    <xdr:to>
      <xdr:col>81</xdr:col>
      <xdr:colOff>101600</xdr:colOff>
      <xdr:row>99</xdr:row>
      <xdr:rowOff>14962</xdr:rowOff>
    </xdr:to>
    <xdr:sp macro="" textlink="">
      <xdr:nvSpPr>
        <xdr:cNvPr id="705" name="楕円 704"/>
        <xdr:cNvSpPr/>
      </xdr:nvSpPr>
      <xdr:spPr>
        <a:xfrm>
          <a:off x="15430500" y="168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6089</xdr:rowOff>
    </xdr:from>
    <xdr:ext cx="378565" cy="259045"/>
    <xdr:sp macro="" textlink="">
      <xdr:nvSpPr>
        <xdr:cNvPr id="706" name="テキスト ボックス 705"/>
        <xdr:cNvSpPr txBox="1"/>
      </xdr:nvSpPr>
      <xdr:spPr>
        <a:xfrm>
          <a:off x="15292017" y="16979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167520</xdr:rowOff>
    </xdr:from>
    <xdr:to>
      <xdr:col>76</xdr:col>
      <xdr:colOff>165100</xdr:colOff>
      <xdr:row>98</xdr:row>
      <xdr:rowOff>97670</xdr:rowOff>
    </xdr:to>
    <xdr:sp macro="" textlink="">
      <xdr:nvSpPr>
        <xdr:cNvPr id="707" name="楕円 706"/>
        <xdr:cNvSpPr/>
      </xdr:nvSpPr>
      <xdr:spPr>
        <a:xfrm>
          <a:off x="14541500" y="167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88797</xdr:rowOff>
    </xdr:from>
    <xdr:ext cx="534377" cy="259045"/>
    <xdr:sp macro="" textlink="">
      <xdr:nvSpPr>
        <xdr:cNvPr id="708" name="テキスト ボックス 707"/>
        <xdr:cNvSpPr txBox="1"/>
      </xdr:nvSpPr>
      <xdr:spPr>
        <a:xfrm>
          <a:off x="14325111" y="1689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84840</xdr:rowOff>
    </xdr:from>
    <xdr:to>
      <xdr:col>72</xdr:col>
      <xdr:colOff>38100</xdr:colOff>
      <xdr:row>99</xdr:row>
      <xdr:rowOff>14990</xdr:rowOff>
    </xdr:to>
    <xdr:sp macro="" textlink="">
      <xdr:nvSpPr>
        <xdr:cNvPr id="709" name="楕円 708"/>
        <xdr:cNvSpPr/>
      </xdr:nvSpPr>
      <xdr:spPr>
        <a:xfrm>
          <a:off x="13652500" y="168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6117</xdr:rowOff>
    </xdr:from>
    <xdr:ext cx="378565" cy="259045"/>
    <xdr:sp macro="" textlink="">
      <xdr:nvSpPr>
        <xdr:cNvPr id="710" name="テキスト ボックス 709"/>
        <xdr:cNvSpPr txBox="1"/>
      </xdr:nvSpPr>
      <xdr:spPr>
        <a:xfrm>
          <a:off x="13514017" y="1697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148117</xdr:rowOff>
    </xdr:from>
    <xdr:to>
      <xdr:col>67</xdr:col>
      <xdr:colOff>101600</xdr:colOff>
      <xdr:row>98</xdr:row>
      <xdr:rowOff>78267</xdr:rowOff>
    </xdr:to>
    <xdr:sp macro="" textlink="">
      <xdr:nvSpPr>
        <xdr:cNvPr id="711" name="楕円 710"/>
        <xdr:cNvSpPr/>
      </xdr:nvSpPr>
      <xdr:spPr>
        <a:xfrm>
          <a:off x="12763500" y="1677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69394</xdr:rowOff>
    </xdr:from>
    <xdr:ext cx="534377" cy="259045"/>
    <xdr:sp macro="" textlink="">
      <xdr:nvSpPr>
        <xdr:cNvPr id="712" name="テキスト ボックス 711"/>
        <xdr:cNvSpPr txBox="1"/>
      </xdr:nvSpPr>
      <xdr:spPr>
        <a:xfrm>
          <a:off x="12547111" y="1687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7661</xdr:rowOff>
    </xdr:from>
    <xdr:to>
      <xdr:col>116</xdr:col>
      <xdr:colOff>63500</xdr:colOff>
      <xdr:row>58</xdr:row>
      <xdr:rowOff>9306</xdr:rowOff>
    </xdr:to>
    <xdr:cxnSp macro="">
      <xdr:nvCxnSpPr>
        <xdr:cNvPr id="796" name="直線コネクタ 795"/>
        <xdr:cNvCxnSpPr/>
      </xdr:nvCxnSpPr>
      <xdr:spPr>
        <a:xfrm flipV="1">
          <a:off x="21323300" y="9951761"/>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8438</xdr:rowOff>
    </xdr:from>
    <xdr:to>
      <xdr:col>111</xdr:col>
      <xdr:colOff>177800</xdr:colOff>
      <xdr:row>58</xdr:row>
      <xdr:rowOff>9306</xdr:rowOff>
    </xdr:to>
    <xdr:cxnSp macro="">
      <xdr:nvCxnSpPr>
        <xdr:cNvPr id="799" name="直線コネクタ 798"/>
        <xdr:cNvCxnSpPr/>
      </xdr:nvCxnSpPr>
      <xdr:spPr>
        <a:xfrm>
          <a:off x="20434300" y="9952538"/>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8438</xdr:rowOff>
    </xdr:from>
    <xdr:to>
      <xdr:col>107</xdr:col>
      <xdr:colOff>50800</xdr:colOff>
      <xdr:row>58</xdr:row>
      <xdr:rowOff>12187</xdr:rowOff>
    </xdr:to>
    <xdr:cxnSp macro="">
      <xdr:nvCxnSpPr>
        <xdr:cNvPr id="802" name="直線コネクタ 801"/>
        <xdr:cNvCxnSpPr/>
      </xdr:nvCxnSpPr>
      <xdr:spPr>
        <a:xfrm flipV="1">
          <a:off x="19545300" y="9952538"/>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12187</xdr:rowOff>
    </xdr:from>
    <xdr:to>
      <xdr:col>102</xdr:col>
      <xdr:colOff>114300</xdr:colOff>
      <xdr:row>58</xdr:row>
      <xdr:rowOff>13284</xdr:rowOff>
    </xdr:to>
    <xdr:cxnSp macro="">
      <xdr:nvCxnSpPr>
        <xdr:cNvPr id="805" name="直線コネクタ 804"/>
        <xdr:cNvCxnSpPr/>
      </xdr:nvCxnSpPr>
      <xdr:spPr>
        <a:xfrm flipV="1">
          <a:off x="18656300" y="9956287"/>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128311</xdr:rowOff>
    </xdr:from>
    <xdr:to>
      <xdr:col>116</xdr:col>
      <xdr:colOff>114300</xdr:colOff>
      <xdr:row>58</xdr:row>
      <xdr:rowOff>58461</xdr:rowOff>
    </xdr:to>
    <xdr:sp macro="" textlink="">
      <xdr:nvSpPr>
        <xdr:cNvPr id="815" name="楕円 814"/>
        <xdr:cNvSpPr/>
      </xdr:nvSpPr>
      <xdr:spPr>
        <a:xfrm>
          <a:off x="22110700" y="99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106738</xdr:rowOff>
    </xdr:from>
    <xdr:ext cx="469744" cy="259045"/>
    <xdr:sp macro="" textlink="">
      <xdr:nvSpPr>
        <xdr:cNvPr id="816" name="貸付金該当値テキスト"/>
        <xdr:cNvSpPr txBox="1"/>
      </xdr:nvSpPr>
      <xdr:spPr>
        <a:xfrm>
          <a:off x="22212300" y="987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129956</xdr:rowOff>
    </xdr:from>
    <xdr:to>
      <xdr:col>112</xdr:col>
      <xdr:colOff>38100</xdr:colOff>
      <xdr:row>58</xdr:row>
      <xdr:rowOff>60106</xdr:rowOff>
    </xdr:to>
    <xdr:sp macro="" textlink="">
      <xdr:nvSpPr>
        <xdr:cNvPr id="817" name="楕円 816"/>
        <xdr:cNvSpPr/>
      </xdr:nvSpPr>
      <xdr:spPr>
        <a:xfrm>
          <a:off x="21272500" y="99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51233</xdr:rowOff>
    </xdr:from>
    <xdr:ext cx="469744" cy="259045"/>
    <xdr:sp macro="" textlink="">
      <xdr:nvSpPr>
        <xdr:cNvPr id="818" name="テキスト ボックス 817"/>
        <xdr:cNvSpPr txBox="1"/>
      </xdr:nvSpPr>
      <xdr:spPr>
        <a:xfrm>
          <a:off x="21088428" y="999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129088</xdr:rowOff>
    </xdr:from>
    <xdr:to>
      <xdr:col>107</xdr:col>
      <xdr:colOff>101600</xdr:colOff>
      <xdr:row>58</xdr:row>
      <xdr:rowOff>59238</xdr:rowOff>
    </xdr:to>
    <xdr:sp macro="" textlink="">
      <xdr:nvSpPr>
        <xdr:cNvPr id="819" name="楕円 818"/>
        <xdr:cNvSpPr/>
      </xdr:nvSpPr>
      <xdr:spPr>
        <a:xfrm>
          <a:off x="20383500" y="990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50365</xdr:rowOff>
    </xdr:from>
    <xdr:ext cx="469744" cy="259045"/>
    <xdr:sp macro="" textlink="">
      <xdr:nvSpPr>
        <xdr:cNvPr id="820" name="テキスト ボックス 819"/>
        <xdr:cNvSpPr txBox="1"/>
      </xdr:nvSpPr>
      <xdr:spPr>
        <a:xfrm>
          <a:off x="20199428" y="999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132837</xdr:rowOff>
    </xdr:from>
    <xdr:to>
      <xdr:col>102</xdr:col>
      <xdr:colOff>165100</xdr:colOff>
      <xdr:row>58</xdr:row>
      <xdr:rowOff>62987</xdr:rowOff>
    </xdr:to>
    <xdr:sp macro="" textlink="">
      <xdr:nvSpPr>
        <xdr:cNvPr id="821" name="楕円 820"/>
        <xdr:cNvSpPr/>
      </xdr:nvSpPr>
      <xdr:spPr>
        <a:xfrm>
          <a:off x="19494500" y="99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54114</xdr:rowOff>
    </xdr:from>
    <xdr:ext cx="469744" cy="259045"/>
    <xdr:sp macro="" textlink="">
      <xdr:nvSpPr>
        <xdr:cNvPr id="822" name="テキスト ボックス 821"/>
        <xdr:cNvSpPr txBox="1"/>
      </xdr:nvSpPr>
      <xdr:spPr>
        <a:xfrm>
          <a:off x="19310428" y="999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133934</xdr:rowOff>
    </xdr:from>
    <xdr:to>
      <xdr:col>98</xdr:col>
      <xdr:colOff>38100</xdr:colOff>
      <xdr:row>58</xdr:row>
      <xdr:rowOff>64084</xdr:rowOff>
    </xdr:to>
    <xdr:sp macro="" textlink="">
      <xdr:nvSpPr>
        <xdr:cNvPr id="823" name="楕円 822"/>
        <xdr:cNvSpPr/>
      </xdr:nvSpPr>
      <xdr:spPr>
        <a:xfrm>
          <a:off x="18605500" y="99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55211</xdr:rowOff>
    </xdr:from>
    <xdr:ext cx="469744" cy="259045"/>
    <xdr:sp macro="" textlink="">
      <xdr:nvSpPr>
        <xdr:cNvPr id="824" name="テキスト ボックス 823"/>
        <xdr:cNvSpPr txBox="1"/>
      </xdr:nvSpPr>
      <xdr:spPr>
        <a:xfrm>
          <a:off x="18421428" y="999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33581</xdr:rowOff>
    </xdr:from>
    <xdr:to>
      <xdr:col>116</xdr:col>
      <xdr:colOff>63500</xdr:colOff>
      <xdr:row>75</xdr:row>
      <xdr:rowOff>44962</xdr:rowOff>
    </xdr:to>
    <xdr:cxnSp macro="">
      <xdr:nvCxnSpPr>
        <xdr:cNvPr id="855" name="直線コネクタ 854"/>
        <xdr:cNvCxnSpPr/>
      </xdr:nvCxnSpPr>
      <xdr:spPr>
        <a:xfrm flipV="1">
          <a:off x="21323300" y="12892331"/>
          <a:ext cx="8382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42218</xdr:rowOff>
    </xdr:from>
    <xdr:to>
      <xdr:col>111</xdr:col>
      <xdr:colOff>177800</xdr:colOff>
      <xdr:row>75</xdr:row>
      <xdr:rowOff>44962</xdr:rowOff>
    </xdr:to>
    <xdr:cxnSp macro="">
      <xdr:nvCxnSpPr>
        <xdr:cNvPr id="858" name="直線コネクタ 857"/>
        <xdr:cNvCxnSpPr/>
      </xdr:nvCxnSpPr>
      <xdr:spPr>
        <a:xfrm>
          <a:off x="20434300" y="12729518"/>
          <a:ext cx="889000" cy="1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42218</xdr:rowOff>
    </xdr:from>
    <xdr:to>
      <xdr:col>107</xdr:col>
      <xdr:colOff>50800</xdr:colOff>
      <xdr:row>74</xdr:row>
      <xdr:rowOff>71496</xdr:rowOff>
    </xdr:to>
    <xdr:cxnSp macro="">
      <xdr:nvCxnSpPr>
        <xdr:cNvPr id="861" name="直線コネクタ 860"/>
        <xdr:cNvCxnSpPr/>
      </xdr:nvCxnSpPr>
      <xdr:spPr>
        <a:xfrm flipV="1">
          <a:off x="19545300" y="12729518"/>
          <a:ext cx="889000" cy="2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71496</xdr:rowOff>
    </xdr:from>
    <xdr:to>
      <xdr:col>102</xdr:col>
      <xdr:colOff>114300</xdr:colOff>
      <xdr:row>74</xdr:row>
      <xdr:rowOff>95335</xdr:rowOff>
    </xdr:to>
    <xdr:cxnSp macro="">
      <xdr:nvCxnSpPr>
        <xdr:cNvPr id="864" name="直線コネクタ 863"/>
        <xdr:cNvCxnSpPr/>
      </xdr:nvCxnSpPr>
      <xdr:spPr>
        <a:xfrm flipV="1">
          <a:off x="18656300" y="12758796"/>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154231</xdr:rowOff>
    </xdr:from>
    <xdr:to>
      <xdr:col>116</xdr:col>
      <xdr:colOff>114300</xdr:colOff>
      <xdr:row>75</xdr:row>
      <xdr:rowOff>84381</xdr:rowOff>
    </xdr:to>
    <xdr:sp macro="" textlink="">
      <xdr:nvSpPr>
        <xdr:cNvPr id="874" name="楕円 873"/>
        <xdr:cNvSpPr/>
      </xdr:nvSpPr>
      <xdr:spPr>
        <a:xfrm>
          <a:off x="22110700" y="128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5658</xdr:rowOff>
    </xdr:from>
    <xdr:ext cx="534377" cy="259045"/>
    <xdr:sp macro="" textlink="">
      <xdr:nvSpPr>
        <xdr:cNvPr id="875" name="繰出金該当値テキスト"/>
        <xdr:cNvSpPr txBox="1"/>
      </xdr:nvSpPr>
      <xdr:spPr>
        <a:xfrm>
          <a:off x="22212300" y="126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165612</xdr:rowOff>
    </xdr:from>
    <xdr:to>
      <xdr:col>112</xdr:col>
      <xdr:colOff>38100</xdr:colOff>
      <xdr:row>75</xdr:row>
      <xdr:rowOff>95762</xdr:rowOff>
    </xdr:to>
    <xdr:sp macro="" textlink="">
      <xdr:nvSpPr>
        <xdr:cNvPr id="876" name="楕円 875"/>
        <xdr:cNvSpPr/>
      </xdr:nvSpPr>
      <xdr:spPr>
        <a:xfrm>
          <a:off x="21272500" y="128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112289</xdr:rowOff>
    </xdr:from>
    <xdr:ext cx="534377" cy="259045"/>
    <xdr:sp macro="" textlink="">
      <xdr:nvSpPr>
        <xdr:cNvPr id="877" name="テキスト ボックス 876"/>
        <xdr:cNvSpPr txBox="1"/>
      </xdr:nvSpPr>
      <xdr:spPr>
        <a:xfrm>
          <a:off x="21056111" y="126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162868</xdr:rowOff>
    </xdr:from>
    <xdr:to>
      <xdr:col>107</xdr:col>
      <xdr:colOff>101600</xdr:colOff>
      <xdr:row>74</xdr:row>
      <xdr:rowOff>93018</xdr:rowOff>
    </xdr:to>
    <xdr:sp macro="" textlink="">
      <xdr:nvSpPr>
        <xdr:cNvPr id="878" name="楕円 877"/>
        <xdr:cNvSpPr/>
      </xdr:nvSpPr>
      <xdr:spPr>
        <a:xfrm>
          <a:off x="20383500" y="1267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109545</xdr:rowOff>
    </xdr:from>
    <xdr:ext cx="534377" cy="259045"/>
    <xdr:sp macro="" textlink="">
      <xdr:nvSpPr>
        <xdr:cNvPr id="879" name="テキスト ボックス 878"/>
        <xdr:cNvSpPr txBox="1"/>
      </xdr:nvSpPr>
      <xdr:spPr>
        <a:xfrm>
          <a:off x="20167111" y="1245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20696</xdr:rowOff>
    </xdr:from>
    <xdr:to>
      <xdr:col>102</xdr:col>
      <xdr:colOff>165100</xdr:colOff>
      <xdr:row>74</xdr:row>
      <xdr:rowOff>122296</xdr:rowOff>
    </xdr:to>
    <xdr:sp macro="" textlink="">
      <xdr:nvSpPr>
        <xdr:cNvPr id="880" name="楕円 879"/>
        <xdr:cNvSpPr/>
      </xdr:nvSpPr>
      <xdr:spPr>
        <a:xfrm>
          <a:off x="19494500" y="127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138823</xdr:rowOff>
    </xdr:from>
    <xdr:ext cx="534377" cy="259045"/>
    <xdr:sp macro="" textlink="">
      <xdr:nvSpPr>
        <xdr:cNvPr id="881" name="テキスト ボックス 880"/>
        <xdr:cNvSpPr txBox="1"/>
      </xdr:nvSpPr>
      <xdr:spPr>
        <a:xfrm>
          <a:off x="19278111" y="1248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44535</xdr:rowOff>
    </xdr:from>
    <xdr:to>
      <xdr:col>98</xdr:col>
      <xdr:colOff>38100</xdr:colOff>
      <xdr:row>74</xdr:row>
      <xdr:rowOff>146135</xdr:rowOff>
    </xdr:to>
    <xdr:sp macro="" textlink="">
      <xdr:nvSpPr>
        <xdr:cNvPr id="882" name="楕円 881"/>
        <xdr:cNvSpPr/>
      </xdr:nvSpPr>
      <xdr:spPr>
        <a:xfrm>
          <a:off x="18605500" y="1273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162662</xdr:rowOff>
    </xdr:from>
    <xdr:ext cx="534377" cy="259045"/>
    <xdr:sp macro="" textlink="">
      <xdr:nvSpPr>
        <xdr:cNvPr id="883" name="テキスト ボックス 882"/>
        <xdr:cNvSpPr txBox="1"/>
      </xdr:nvSpPr>
      <xdr:spPr>
        <a:xfrm>
          <a:off x="18389111" y="1250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９３，９０５円となっており、前年度に比べ１９，５６４円の増となっている。主な構成項目である人件費は、住民一人当たり７７，４６３円となっており前年度より１，１６９円の減となっている。定員適正化計画を進めてきた結果、ピークであった平成１８年度に比べ１１．７％減少してきてはいるものの、依然類似団体と比べて高い水準にある。物件費は住民一人当たり５８，５５６円で、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に係る端末購入費などにより前年度より７，７２７円の増、類似団体より５，９６７円低い状況である。維持修繕費は住民一人当たり３，０１４円で、類似団体と比較して一人当たりのコストは低い状況である。扶助費は住民一人当たり８８，２４１円で、前年度に比べ２，２７１円の増となっている。要因として、幼児教育・保育の無償化等に伴う施設型給付費の増などに加え、障がい福祉サービス事業費、障がい児通所扶助費などが継続的に増加したためである。補助費等は住民一人当たり３２，１２０円と前年度より４８６円の増となったが、類似団体平均と比較して一人当たりのコストは１７，２４７円低い状況である。これは補助金のあり方の検証や行政監査の取り組み等による結果が表れている。普通建設事業費のうち更新整備については、住民一人当たり１０８，８５４円で前年度より２０，６７４円の増となり、類似団体平均より７４，０１４円高くなっている。これは、新庁舎建設事業等の新市建設計画に基づく大型建設事業が重複したためである。公債費は住民一人当たり５６，０６５円で、平成３０年度に繰上償還を実施したことから前年度と比較して１３，６５３円の減となったが、類似団体平均より１５，７０８円高い状況にある。これは、合併特例債の元利償還金が増となったためで、今後も高水準での推移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86,406
85,456
421.24
45,543,477
42,676,354
1,954,711
23,687,373
63,112,851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25019</xdr:rowOff>
    </xdr:from>
    <xdr:to>
      <xdr:col>24</xdr:col>
      <xdr:colOff>63500</xdr:colOff>
      <xdr:row>37</xdr:row>
      <xdr:rowOff>37592</xdr:rowOff>
    </xdr:to>
    <xdr:cxnSp macro="">
      <xdr:nvCxnSpPr>
        <xdr:cNvPr id="61" name="直線コネクタ 60"/>
        <xdr:cNvCxnSpPr/>
      </xdr:nvCxnSpPr>
      <xdr:spPr>
        <a:xfrm flipV="1">
          <a:off x="3797300" y="6368669"/>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37592</xdr:rowOff>
    </xdr:from>
    <xdr:to>
      <xdr:col>19</xdr:col>
      <xdr:colOff>177800</xdr:colOff>
      <xdr:row>37</xdr:row>
      <xdr:rowOff>84836</xdr:rowOff>
    </xdr:to>
    <xdr:cxnSp macro="">
      <xdr:nvCxnSpPr>
        <xdr:cNvPr id="64" name="直線コネクタ 63"/>
        <xdr:cNvCxnSpPr/>
      </xdr:nvCxnSpPr>
      <xdr:spPr>
        <a:xfrm flipV="1">
          <a:off x="2908300" y="6381242"/>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84836</xdr:rowOff>
    </xdr:from>
    <xdr:to>
      <xdr:col>15</xdr:col>
      <xdr:colOff>50800</xdr:colOff>
      <xdr:row>37</xdr:row>
      <xdr:rowOff>113030</xdr:rowOff>
    </xdr:to>
    <xdr:cxnSp macro="">
      <xdr:nvCxnSpPr>
        <xdr:cNvPr id="67" name="直線コネクタ 66"/>
        <xdr:cNvCxnSpPr/>
      </xdr:nvCxnSpPr>
      <xdr:spPr>
        <a:xfrm flipV="1">
          <a:off x="2019300" y="642848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38735</xdr:rowOff>
    </xdr:from>
    <xdr:to>
      <xdr:col>10</xdr:col>
      <xdr:colOff>114300</xdr:colOff>
      <xdr:row>37</xdr:row>
      <xdr:rowOff>113030</xdr:rowOff>
    </xdr:to>
    <xdr:cxnSp macro="">
      <xdr:nvCxnSpPr>
        <xdr:cNvPr id="70" name="直線コネクタ 69"/>
        <xdr:cNvCxnSpPr/>
      </xdr:nvCxnSpPr>
      <xdr:spPr>
        <a:xfrm>
          <a:off x="1130300" y="63823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145669</xdr:rowOff>
    </xdr:from>
    <xdr:to>
      <xdr:col>24</xdr:col>
      <xdr:colOff>114300</xdr:colOff>
      <xdr:row>37</xdr:row>
      <xdr:rowOff>75819</xdr:rowOff>
    </xdr:to>
    <xdr:sp macro="" textlink="">
      <xdr:nvSpPr>
        <xdr:cNvPr id="80" name="楕円 79"/>
        <xdr:cNvSpPr/>
      </xdr:nvSpPr>
      <xdr:spPr>
        <a:xfrm>
          <a:off x="45847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124096</xdr:rowOff>
    </xdr:from>
    <xdr:ext cx="469744" cy="259045"/>
    <xdr:sp macro="" textlink="">
      <xdr:nvSpPr>
        <xdr:cNvPr id="81" name="議会費該当値テキスト"/>
        <xdr:cNvSpPr txBox="1"/>
      </xdr:nvSpPr>
      <xdr:spPr>
        <a:xfrm>
          <a:off x="4686300" y="62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158242</xdr:rowOff>
    </xdr:from>
    <xdr:to>
      <xdr:col>20</xdr:col>
      <xdr:colOff>38100</xdr:colOff>
      <xdr:row>37</xdr:row>
      <xdr:rowOff>88392</xdr:rowOff>
    </xdr:to>
    <xdr:sp macro="" textlink="">
      <xdr:nvSpPr>
        <xdr:cNvPr id="82" name="楕円 81"/>
        <xdr:cNvSpPr/>
      </xdr:nvSpPr>
      <xdr:spPr>
        <a:xfrm>
          <a:off x="3746500" y="63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79519</xdr:rowOff>
    </xdr:from>
    <xdr:ext cx="469744" cy="259045"/>
    <xdr:sp macro="" textlink="">
      <xdr:nvSpPr>
        <xdr:cNvPr id="83" name="テキスト ボックス 82"/>
        <xdr:cNvSpPr txBox="1"/>
      </xdr:nvSpPr>
      <xdr:spPr>
        <a:xfrm>
          <a:off x="3562428"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34036</xdr:rowOff>
    </xdr:from>
    <xdr:to>
      <xdr:col>15</xdr:col>
      <xdr:colOff>101600</xdr:colOff>
      <xdr:row>37</xdr:row>
      <xdr:rowOff>135636</xdr:rowOff>
    </xdr:to>
    <xdr:sp macro="" textlink="">
      <xdr:nvSpPr>
        <xdr:cNvPr id="84" name="楕円 83"/>
        <xdr:cNvSpPr/>
      </xdr:nvSpPr>
      <xdr:spPr>
        <a:xfrm>
          <a:off x="2857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126763</xdr:rowOff>
    </xdr:from>
    <xdr:ext cx="469744" cy="259045"/>
    <xdr:sp macro="" textlink="">
      <xdr:nvSpPr>
        <xdr:cNvPr id="85" name="テキスト ボックス 84"/>
        <xdr:cNvSpPr txBox="1"/>
      </xdr:nvSpPr>
      <xdr:spPr>
        <a:xfrm>
          <a:off x="2673428"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62230</xdr:rowOff>
    </xdr:from>
    <xdr:to>
      <xdr:col>10</xdr:col>
      <xdr:colOff>165100</xdr:colOff>
      <xdr:row>37</xdr:row>
      <xdr:rowOff>163830</xdr:rowOff>
    </xdr:to>
    <xdr:sp macro="" textlink="">
      <xdr:nvSpPr>
        <xdr:cNvPr id="86" name="楕円 85"/>
        <xdr:cNvSpPr/>
      </xdr:nvSpPr>
      <xdr:spPr>
        <a:xfrm>
          <a:off x="1968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154957</xdr:rowOff>
    </xdr:from>
    <xdr:ext cx="469744" cy="259045"/>
    <xdr:sp macro="" textlink="">
      <xdr:nvSpPr>
        <xdr:cNvPr id="87" name="テキスト ボックス 86"/>
        <xdr:cNvSpPr txBox="1"/>
      </xdr:nvSpPr>
      <xdr:spPr>
        <a:xfrm>
          <a:off x="1784428"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159385</xdr:rowOff>
    </xdr:from>
    <xdr:to>
      <xdr:col>6</xdr:col>
      <xdr:colOff>38100</xdr:colOff>
      <xdr:row>37</xdr:row>
      <xdr:rowOff>89535</xdr:rowOff>
    </xdr:to>
    <xdr:sp macro="" textlink="">
      <xdr:nvSpPr>
        <xdr:cNvPr id="88" name="楕円 87"/>
        <xdr:cNvSpPr/>
      </xdr:nvSpPr>
      <xdr:spPr>
        <a:xfrm>
          <a:off x="1079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80662</xdr:rowOff>
    </xdr:from>
    <xdr:ext cx="469744" cy="259045"/>
    <xdr:sp macro="" textlink="">
      <xdr:nvSpPr>
        <xdr:cNvPr id="89" name="テキスト ボックス 88"/>
        <xdr:cNvSpPr txBox="1"/>
      </xdr:nvSpPr>
      <xdr:spPr>
        <a:xfrm>
          <a:off x="895428"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61258</xdr:rowOff>
    </xdr:from>
    <xdr:to>
      <xdr:col>24</xdr:col>
      <xdr:colOff>63500</xdr:colOff>
      <xdr:row>56</xdr:row>
      <xdr:rowOff>166519</xdr:rowOff>
    </xdr:to>
    <xdr:cxnSp macro="">
      <xdr:nvCxnSpPr>
        <xdr:cNvPr id="116" name="直線コネクタ 115"/>
        <xdr:cNvCxnSpPr/>
      </xdr:nvCxnSpPr>
      <xdr:spPr>
        <a:xfrm flipV="1">
          <a:off x="3797300" y="9662458"/>
          <a:ext cx="838200" cy="10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166519</xdr:rowOff>
    </xdr:from>
    <xdr:to>
      <xdr:col>19</xdr:col>
      <xdr:colOff>177800</xdr:colOff>
      <xdr:row>57</xdr:row>
      <xdr:rowOff>84296</xdr:rowOff>
    </xdr:to>
    <xdr:cxnSp macro="">
      <xdr:nvCxnSpPr>
        <xdr:cNvPr id="119" name="直線コネクタ 118"/>
        <xdr:cNvCxnSpPr/>
      </xdr:nvCxnSpPr>
      <xdr:spPr>
        <a:xfrm flipV="1">
          <a:off x="2908300" y="9767719"/>
          <a:ext cx="889000" cy="8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79029</xdr:rowOff>
    </xdr:from>
    <xdr:to>
      <xdr:col>15</xdr:col>
      <xdr:colOff>50800</xdr:colOff>
      <xdr:row>57</xdr:row>
      <xdr:rowOff>84296</xdr:rowOff>
    </xdr:to>
    <xdr:cxnSp macro="">
      <xdr:nvCxnSpPr>
        <xdr:cNvPr id="122" name="直線コネクタ 121"/>
        <xdr:cNvCxnSpPr/>
      </xdr:nvCxnSpPr>
      <xdr:spPr>
        <a:xfrm>
          <a:off x="2019300" y="9680229"/>
          <a:ext cx="889000" cy="17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79029</xdr:rowOff>
    </xdr:from>
    <xdr:to>
      <xdr:col>10</xdr:col>
      <xdr:colOff>114300</xdr:colOff>
      <xdr:row>57</xdr:row>
      <xdr:rowOff>68217</xdr:rowOff>
    </xdr:to>
    <xdr:cxnSp macro="">
      <xdr:nvCxnSpPr>
        <xdr:cNvPr id="125" name="直線コネクタ 124"/>
        <xdr:cNvCxnSpPr/>
      </xdr:nvCxnSpPr>
      <xdr:spPr>
        <a:xfrm flipV="1">
          <a:off x="1130300" y="9680229"/>
          <a:ext cx="889000" cy="16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10458</xdr:rowOff>
    </xdr:from>
    <xdr:to>
      <xdr:col>24</xdr:col>
      <xdr:colOff>114300</xdr:colOff>
      <xdr:row>56</xdr:row>
      <xdr:rowOff>112058</xdr:rowOff>
    </xdr:to>
    <xdr:sp macro="" textlink="">
      <xdr:nvSpPr>
        <xdr:cNvPr id="135" name="楕円 134"/>
        <xdr:cNvSpPr/>
      </xdr:nvSpPr>
      <xdr:spPr>
        <a:xfrm>
          <a:off x="4584700" y="96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33335</xdr:rowOff>
    </xdr:from>
    <xdr:ext cx="534377" cy="259045"/>
    <xdr:sp macro="" textlink="">
      <xdr:nvSpPr>
        <xdr:cNvPr id="136" name="総務費該当値テキスト"/>
        <xdr:cNvSpPr txBox="1"/>
      </xdr:nvSpPr>
      <xdr:spPr>
        <a:xfrm>
          <a:off x="4686300" y="94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115719</xdr:rowOff>
    </xdr:from>
    <xdr:to>
      <xdr:col>20</xdr:col>
      <xdr:colOff>38100</xdr:colOff>
      <xdr:row>57</xdr:row>
      <xdr:rowOff>45869</xdr:rowOff>
    </xdr:to>
    <xdr:sp macro="" textlink="">
      <xdr:nvSpPr>
        <xdr:cNvPr id="137" name="楕円 136"/>
        <xdr:cNvSpPr/>
      </xdr:nvSpPr>
      <xdr:spPr>
        <a:xfrm>
          <a:off x="3746500" y="97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62396</xdr:rowOff>
    </xdr:from>
    <xdr:ext cx="534377" cy="259045"/>
    <xdr:sp macro="" textlink="">
      <xdr:nvSpPr>
        <xdr:cNvPr id="138" name="テキスト ボックス 137"/>
        <xdr:cNvSpPr txBox="1"/>
      </xdr:nvSpPr>
      <xdr:spPr>
        <a:xfrm>
          <a:off x="3530111" y="94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33496</xdr:rowOff>
    </xdr:from>
    <xdr:to>
      <xdr:col>15</xdr:col>
      <xdr:colOff>101600</xdr:colOff>
      <xdr:row>57</xdr:row>
      <xdr:rowOff>135096</xdr:rowOff>
    </xdr:to>
    <xdr:sp macro="" textlink="">
      <xdr:nvSpPr>
        <xdr:cNvPr id="139" name="楕円 138"/>
        <xdr:cNvSpPr/>
      </xdr:nvSpPr>
      <xdr:spPr>
        <a:xfrm>
          <a:off x="2857500" y="98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126223</xdr:rowOff>
    </xdr:from>
    <xdr:ext cx="534377" cy="259045"/>
    <xdr:sp macro="" textlink="">
      <xdr:nvSpPr>
        <xdr:cNvPr id="140" name="テキスト ボックス 139"/>
        <xdr:cNvSpPr txBox="1"/>
      </xdr:nvSpPr>
      <xdr:spPr>
        <a:xfrm>
          <a:off x="2641111" y="98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28229</xdr:rowOff>
    </xdr:from>
    <xdr:to>
      <xdr:col>10</xdr:col>
      <xdr:colOff>165100</xdr:colOff>
      <xdr:row>56</xdr:row>
      <xdr:rowOff>129829</xdr:rowOff>
    </xdr:to>
    <xdr:sp macro="" textlink="">
      <xdr:nvSpPr>
        <xdr:cNvPr id="141" name="楕円 140"/>
        <xdr:cNvSpPr/>
      </xdr:nvSpPr>
      <xdr:spPr>
        <a:xfrm>
          <a:off x="1968500" y="962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146356</xdr:rowOff>
    </xdr:from>
    <xdr:ext cx="534377" cy="259045"/>
    <xdr:sp macro="" textlink="">
      <xdr:nvSpPr>
        <xdr:cNvPr id="142" name="テキスト ボックス 141"/>
        <xdr:cNvSpPr txBox="1"/>
      </xdr:nvSpPr>
      <xdr:spPr>
        <a:xfrm>
          <a:off x="1752111" y="940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17417</xdr:rowOff>
    </xdr:from>
    <xdr:to>
      <xdr:col>6</xdr:col>
      <xdr:colOff>38100</xdr:colOff>
      <xdr:row>57</xdr:row>
      <xdr:rowOff>119017</xdr:rowOff>
    </xdr:to>
    <xdr:sp macro="" textlink="">
      <xdr:nvSpPr>
        <xdr:cNvPr id="143" name="楕円 142"/>
        <xdr:cNvSpPr/>
      </xdr:nvSpPr>
      <xdr:spPr>
        <a:xfrm>
          <a:off x="1079500" y="97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110144</xdr:rowOff>
    </xdr:from>
    <xdr:ext cx="534377" cy="259045"/>
    <xdr:sp macro="" textlink="">
      <xdr:nvSpPr>
        <xdr:cNvPr id="144" name="テキスト ボックス 143"/>
        <xdr:cNvSpPr txBox="1"/>
      </xdr:nvSpPr>
      <xdr:spPr>
        <a:xfrm>
          <a:off x="863111" y="988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139482</xdr:rowOff>
    </xdr:from>
    <xdr:to>
      <xdr:col>24</xdr:col>
      <xdr:colOff>63500</xdr:colOff>
      <xdr:row>75</xdr:row>
      <xdr:rowOff>43612</xdr:rowOff>
    </xdr:to>
    <xdr:cxnSp macro="">
      <xdr:nvCxnSpPr>
        <xdr:cNvPr id="176" name="直線コネクタ 175"/>
        <xdr:cNvCxnSpPr/>
      </xdr:nvCxnSpPr>
      <xdr:spPr>
        <a:xfrm flipV="1">
          <a:off x="3797300" y="12826782"/>
          <a:ext cx="838200" cy="7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43612</xdr:rowOff>
    </xdr:from>
    <xdr:to>
      <xdr:col>19</xdr:col>
      <xdr:colOff>177800</xdr:colOff>
      <xdr:row>75</xdr:row>
      <xdr:rowOff>56969</xdr:rowOff>
    </xdr:to>
    <xdr:cxnSp macro="">
      <xdr:nvCxnSpPr>
        <xdr:cNvPr id="179" name="直線コネクタ 178"/>
        <xdr:cNvCxnSpPr/>
      </xdr:nvCxnSpPr>
      <xdr:spPr>
        <a:xfrm flipV="1">
          <a:off x="2908300" y="12902362"/>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116655</xdr:rowOff>
    </xdr:from>
    <xdr:to>
      <xdr:col>15</xdr:col>
      <xdr:colOff>50800</xdr:colOff>
      <xdr:row>75</xdr:row>
      <xdr:rowOff>56969</xdr:rowOff>
    </xdr:to>
    <xdr:cxnSp macro="">
      <xdr:nvCxnSpPr>
        <xdr:cNvPr id="182" name="直線コネクタ 181"/>
        <xdr:cNvCxnSpPr/>
      </xdr:nvCxnSpPr>
      <xdr:spPr>
        <a:xfrm>
          <a:off x="2019300" y="12803955"/>
          <a:ext cx="889000" cy="11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116655</xdr:rowOff>
    </xdr:from>
    <xdr:to>
      <xdr:col>10</xdr:col>
      <xdr:colOff>114300</xdr:colOff>
      <xdr:row>75</xdr:row>
      <xdr:rowOff>156387</xdr:rowOff>
    </xdr:to>
    <xdr:cxnSp macro="">
      <xdr:nvCxnSpPr>
        <xdr:cNvPr id="185" name="直線コネクタ 184"/>
        <xdr:cNvCxnSpPr/>
      </xdr:nvCxnSpPr>
      <xdr:spPr>
        <a:xfrm flipV="1">
          <a:off x="1130300" y="12803955"/>
          <a:ext cx="889000" cy="2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88682</xdr:rowOff>
    </xdr:from>
    <xdr:to>
      <xdr:col>24</xdr:col>
      <xdr:colOff>114300</xdr:colOff>
      <xdr:row>75</xdr:row>
      <xdr:rowOff>18832</xdr:rowOff>
    </xdr:to>
    <xdr:sp macro="" textlink="">
      <xdr:nvSpPr>
        <xdr:cNvPr id="195" name="楕円 194"/>
        <xdr:cNvSpPr/>
      </xdr:nvSpPr>
      <xdr:spPr>
        <a:xfrm>
          <a:off x="4584700" y="127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111559</xdr:rowOff>
    </xdr:from>
    <xdr:ext cx="599010" cy="259045"/>
    <xdr:sp macro="" textlink="">
      <xdr:nvSpPr>
        <xdr:cNvPr id="196" name="民生費該当値テキスト"/>
        <xdr:cNvSpPr txBox="1"/>
      </xdr:nvSpPr>
      <xdr:spPr>
        <a:xfrm>
          <a:off x="4686300" y="1262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164262</xdr:rowOff>
    </xdr:from>
    <xdr:to>
      <xdr:col>20</xdr:col>
      <xdr:colOff>38100</xdr:colOff>
      <xdr:row>75</xdr:row>
      <xdr:rowOff>94412</xdr:rowOff>
    </xdr:to>
    <xdr:sp macro="" textlink="">
      <xdr:nvSpPr>
        <xdr:cNvPr id="197" name="楕円 196"/>
        <xdr:cNvSpPr/>
      </xdr:nvSpPr>
      <xdr:spPr>
        <a:xfrm>
          <a:off x="3746500" y="128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110939</xdr:rowOff>
    </xdr:from>
    <xdr:ext cx="599010" cy="259045"/>
    <xdr:sp macro="" textlink="">
      <xdr:nvSpPr>
        <xdr:cNvPr id="198" name="テキスト ボックス 197"/>
        <xdr:cNvSpPr txBox="1"/>
      </xdr:nvSpPr>
      <xdr:spPr>
        <a:xfrm>
          <a:off x="3497795" y="1262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6169</xdr:rowOff>
    </xdr:from>
    <xdr:to>
      <xdr:col>15</xdr:col>
      <xdr:colOff>101600</xdr:colOff>
      <xdr:row>75</xdr:row>
      <xdr:rowOff>107769</xdr:rowOff>
    </xdr:to>
    <xdr:sp macro="" textlink="">
      <xdr:nvSpPr>
        <xdr:cNvPr id="199" name="楕円 198"/>
        <xdr:cNvSpPr/>
      </xdr:nvSpPr>
      <xdr:spPr>
        <a:xfrm>
          <a:off x="2857500" y="128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124296</xdr:rowOff>
    </xdr:from>
    <xdr:ext cx="599010" cy="259045"/>
    <xdr:sp macro="" textlink="">
      <xdr:nvSpPr>
        <xdr:cNvPr id="200" name="テキスト ボックス 199"/>
        <xdr:cNvSpPr txBox="1"/>
      </xdr:nvSpPr>
      <xdr:spPr>
        <a:xfrm>
          <a:off x="2608795" y="1264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65855</xdr:rowOff>
    </xdr:from>
    <xdr:to>
      <xdr:col>10</xdr:col>
      <xdr:colOff>165100</xdr:colOff>
      <xdr:row>74</xdr:row>
      <xdr:rowOff>167455</xdr:rowOff>
    </xdr:to>
    <xdr:sp macro="" textlink="">
      <xdr:nvSpPr>
        <xdr:cNvPr id="201" name="楕円 200"/>
        <xdr:cNvSpPr/>
      </xdr:nvSpPr>
      <xdr:spPr>
        <a:xfrm>
          <a:off x="1968500" y="127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12532</xdr:rowOff>
    </xdr:from>
    <xdr:ext cx="599010" cy="259045"/>
    <xdr:sp macro="" textlink="">
      <xdr:nvSpPr>
        <xdr:cNvPr id="202" name="テキスト ボックス 201"/>
        <xdr:cNvSpPr txBox="1"/>
      </xdr:nvSpPr>
      <xdr:spPr>
        <a:xfrm>
          <a:off x="1719795" y="1252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105588</xdr:rowOff>
    </xdr:from>
    <xdr:to>
      <xdr:col>6</xdr:col>
      <xdr:colOff>38100</xdr:colOff>
      <xdr:row>76</xdr:row>
      <xdr:rowOff>35737</xdr:rowOff>
    </xdr:to>
    <xdr:sp macro="" textlink="">
      <xdr:nvSpPr>
        <xdr:cNvPr id="203" name="楕円 202"/>
        <xdr:cNvSpPr/>
      </xdr:nvSpPr>
      <xdr:spPr>
        <a:xfrm>
          <a:off x="1079500" y="12964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52265</xdr:rowOff>
    </xdr:from>
    <xdr:ext cx="599010" cy="259045"/>
    <xdr:sp macro="" textlink="">
      <xdr:nvSpPr>
        <xdr:cNvPr id="204" name="テキスト ボックス 203"/>
        <xdr:cNvSpPr txBox="1"/>
      </xdr:nvSpPr>
      <xdr:spPr>
        <a:xfrm>
          <a:off x="830795" y="1273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127355</xdr:rowOff>
    </xdr:from>
    <xdr:to>
      <xdr:col>24</xdr:col>
      <xdr:colOff>63500</xdr:colOff>
      <xdr:row>97</xdr:row>
      <xdr:rowOff>144638</xdr:rowOff>
    </xdr:to>
    <xdr:cxnSp macro="">
      <xdr:nvCxnSpPr>
        <xdr:cNvPr id="232" name="直線コネクタ 231"/>
        <xdr:cNvCxnSpPr/>
      </xdr:nvCxnSpPr>
      <xdr:spPr>
        <a:xfrm>
          <a:off x="3797300" y="16758005"/>
          <a:ext cx="8382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121892</xdr:rowOff>
    </xdr:from>
    <xdr:to>
      <xdr:col>19</xdr:col>
      <xdr:colOff>177800</xdr:colOff>
      <xdr:row>97</xdr:row>
      <xdr:rowOff>127355</xdr:rowOff>
    </xdr:to>
    <xdr:cxnSp macro="">
      <xdr:nvCxnSpPr>
        <xdr:cNvPr id="235" name="直線コネクタ 234"/>
        <xdr:cNvCxnSpPr/>
      </xdr:nvCxnSpPr>
      <xdr:spPr>
        <a:xfrm>
          <a:off x="2908300" y="16752542"/>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111514</xdr:rowOff>
    </xdr:from>
    <xdr:to>
      <xdr:col>15</xdr:col>
      <xdr:colOff>50800</xdr:colOff>
      <xdr:row>97</xdr:row>
      <xdr:rowOff>121892</xdr:rowOff>
    </xdr:to>
    <xdr:cxnSp macro="">
      <xdr:nvCxnSpPr>
        <xdr:cNvPr id="238" name="直線コネクタ 237"/>
        <xdr:cNvCxnSpPr/>
      </xdr:nvCxnSpPr>
      <xdr:spPr>
        <a:xfrm>
          <a:off x="2019300" y="16742164"/>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111514</xdr:rowOff>
    </xdr:from>
    <xdr:to>
      <xdr:col>10</xdr:col>
      <xdr:colOff>114300</xdr:colOff>
      <xdr:row>97</xdr:row>
      <xdr:rowOff>119994</xdr:rowOff>
    </xdr:to>
    <xdr:cxnSp macro="">
      <xdr:nvCxnSpPr>
        <xdr:cNvPr id="241" name="直線コネクタ 240"/>
        <xdr:cNvCxnSpPr/>
      </xdr:nvCxnSpPr>
      <xdr:spPr>
        <a:xfrm flipV="1">
          <a:off x="1130300" y="16742164"/>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93838</xdr:rowOff>
    </xdr:from>
    <xdr:to>
      <xdr:col>24</xdr:col>
      <xdr:colOff>114300</xdr:colOff>
      <xdr:row>98</xdr:row>
      <xdr:rowOff>23988</xdr:rowOff>
    </xdr:to>
    <xdr:sp macro="" textlink="">
      <xdr:nvSpPr>
        <xdr:cNvPr id="251" name="楕円 250"/>
        <xdr:cNvSpPr/>
      </xdr:nvSpPr>
      <xdr:spPr>
        <a:xfrm>
          <a:off x="4584700" y="167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72265</xdr:rowOff>
    </xdr:from>
    <xdr:ext cx="534377" cy="259045"/>
    <xdr:sp macro="" textlink="">
      <xdr:nvSpPr>
        <xdr:cNvPr id="252" name="衛生費該当値テキスト"/>
        <xdr:cNvSpPr txBox="1"/>
      </xdr:nvSpPr>
      <xdr:spPr>
        <a:xfrm>
          <a:off x="4686300" y="1670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76555</xdr:rowOff>
    </xdr:from>
    <xdr:to>
      <xdr:col>20</xdr:col>
      <xdr:colOff>38100</xdr:colOff>
      <xdr:row>98</xdr:row>
      <xdr:rowOff>6705</xdr:rowOff>
    </xdr:to>
    <xdr:sp macro="" textlink="">
      <xdr:nvSpPr>
        <xdr:cNvPr id="253" name="楕円 252"/>
        <xdr:cNvSpPr/>
      </xdr:nvSpPr>
      <xdr:spPr>
        <a:xfrm>
          <a:off x="3746500" y="167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169282</xdr:rowOff>
    </xdr:from>
    <xdr:ext cx="534377" cy="259045"/>
    <xdr:sp macro="" textlink="">
      <xdr:nvSpPr>
        <xdr:cNvPr id="254" name="テキスト ボックス 253"/>
        <xdr:cNvSpPr txBox="1"/>
      </xdr:nvSpPr>
      <xdr:spPr>
        <a:xfrm>
          <a:off x="3530111" y="1679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71092</xdr:rowOff>
    </xdr:from>
    <xdr:to>
      <xdr:col>15</xdr:col>
      <xdr:colOff>101600</xdr:colOff>
      <xdr:row>98</xdr:row>
      <xdr:rowOff>1242</xdr:rowOff>
    </xdr:to>
    <xdr:sp macro="" textlink="">
      <xdr:nvSpPr>
        <xdr:cNvPr id="255" name="楕円 254"/>
        <xdr:cNvSpPr/>
      </xdr:nvSpPr>
      <xdr:spPr>
        <a:xfrm>
          <a:off x="2857500" y="167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163819</xdr:rowOff>
    </xdr:from>
    <xdr:ext cx="534377" cy="259045"/>
    <xdr:sp macro="" textlink="">
      <xdr:nvSpPr>
        <xdr:cNvPr id="256" name="テキスト ボックス 255"/>
        <xdr:cNvSpPr txBox="1"/>
      </xdr:nvSpPr>
      <xdr:spPr>
        <a:xfrm>
          <a:off x="2641111" y="1679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60714</xdr:rowOff>
    </xdr:from>
    <xdr:to>
      <xdr:col>10</xdr:col>
      <xdr:colOff>165100</xdr:colOff>
      <xdr:row>97</xdr:row>
      <xdr:rowOff>162314</xdr:rowOff>
    </xdr:to>
    <xdr:sp macro="" textlink="">
      <xdr:nvSpPr>
        <xdr:cNvPr id="257" name="楕円 256"/>
        <xdr:cNvSpPr/>
      </xdr:nvSpPr>
      <xdr:spPr>
        <a:xfrm>
          <a:off x="1968500" y="1669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153441</xdr:rowOff>
    </xdr:from>
    <xdr:ext cx="534377" cy="259045"/>
    <xdr:sp macro="" textlink="">
      <xdr:nvSpPr>
        <xdr:cNvPr id="258" name="テキスト ボックス 257"/>
        <xdr:cNvSpPr txBox="1"/>
      </xdr:nvSpPr>
      <xdr:spPr>
        <a:xfrm>
          <a:off x="1752111" y="167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69194</xdr:rowOff>
    </xdr:from>
    <xdr:to>
      <xdr:col>6</xdr:col>
      <xdr:colOff>38100</xdr:colOff>
      <xdr:row>97</xdr:row>
      <xdr:rowOff>170794</xdr:rowOff>
    </xdr:to>
    <xdr:sp macro="" textlink="">
      <xdr:nvSpPr>
        <xdr:cNvPr id="259" name="楕円 258"/>
        <xdr:cNvSpPr/>
      </xdr:nvSpPr>
      <xdr:spPr>
        <a:xfrm>
          <a:off x="1079500" y="1669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161921</xdr:rowOff>
    </xdr:from>
    <xdr:ext cx="534377" cy="259045"/>
    <xdr:sp macro="" textlink="">
      <xdr:nvSpPr>
        <xdr:cNvPr id="260" name="テキスト ボックス 259"/>
        <xdr:cNvSpPr txBox="1"/>
      </xdr:nvSpPr>
      <xdr:spPr>
        <a:xfrm>
          <a:off x="863111" y="1679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166503</xdr:rowOff>
    </xdr:from>
    <xdr:to>
      <xdr:col>55</xdr:col>
      <xdr:colOff>0</xdr:colOff>
      <xdr:row>37</xdr:row>
      <xdr:rowOff>166904</xdr:rowOff>
    </xdr:to>
    <xdr:cxnSp macro="">
      <xdr:nvCxnSpPr>
        <xdr:cNvPr id="285" name="直線コネクタ 284"/>
        <xdr:cNvCxnSpPr/>
      </xdr:nvCxnSpPr>
      <xdr:spPr>
        <a:xfrm flipV="1">
          <a:off x="9639300" y="6510153"/>
          <a:ext cx="8382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166904</xdr:rowOff>
    </xdr:from>
    <xdr:to>
      <xdr:col>50</xdr:col>
      <xdr:colOff>114300</xdr:colOff>
      <xdr:row>37</xdr:row>
      <xdr:rowOff>167189</xdr:rowOff>
    </xdr:to>
    <xdr:cxnSp macro="">
      <xdr:nvCxnSpPr>
        <xdr:cNvPr id="288" name="直線コネクタ 287"/>
        <xdr:cNvCxnSpPr/>
      </xdr:nvCxnSpPr>
      <xdr:spPr>
        <a:xfrm flipV="1">
          <a:off x="8750300" y="6510554"/>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164217</xdr:rowOff>
    </xdr:from>
    <xdr:to>
      <xdr:col>45</xdr:col>
      <xdr:colOff>177800</xdr:colOff>
      <xdr:row>37</xdr:row>
      <xdr:rowOff>167189</xdr:rowOff>
    </xdr:to>
    <xdr:cxnSp macro="">
      <xdr:nvCxnSpPr>
        <xdr:cNvPr id="291" name="直線コネクタ 290"/>
        <xdr:cNvCxnSpPr/>
      </xdr:nvCxnSpPr>
      <xdr:spPr>
        <a:xfrm>
          <a:off x="7861300" y="650786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164217</xdr:rowOff>
    </xdr:from>
    <xdr:to>
      <xdr:col>41</xdr:col>
      <xdr:colOff>50800</xdr:colOff>
      <xdr:row>37</xdr:row>
      <xdr:rowOff>164446</xdr:rowOff>
    </xdr:to>
    <xdr:cxnSp macro="">
      <xdr:nvCxnSpPr>
        <xdr:cNvPr id="294" name="直線コネクタ 293"/>
        <xdr:cNvCxnSpPr/>
      </xdr:nvCxnSpPr>
      <xdr:spPr>
        <a:xfrm flipV="1">
          <a:off x="6972300" y="650786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115703</xdr:rowOff>
    </xdr:from>
    <xdr:to>
      <xdr:col>55</xdr:col>
      <xdr:colOff>50800</xdr:colOff>
      <xdr:row>38</xdr:row>
      <xdr:rowOff>45853</xdr:rowOff>
    </xdr:to>
    <xdr:sp macro="" textlink="">
      <xdr:nvSpPr>
        <xdr:cNvPr id="304" name="楕円 303"/>
        <xdr:cNvSpPr/>
      </xdr:nvSpPr>
      <xdr:spPr>
        <a:xfrm>
          <a:off x="10426700" y="64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116103</xdr:rowOff>
    </xdr:from>
    <xdr:to>
      <xdr:col>50</xdr:col>
      <xdr:colOff>165100</xdr:colOff>
      <xdr:row>38</xdr:row>
      <xdr:rowOff>46253</xdr:rowOff>
    </xdr:to>
    <xdr:sp macro="" textlink="">
      <xdr:nvSpPr>
        <xdr:cNvPr id="306" name="楕円 305"/>
        <xdr:cNvSpPr/>
      </xdr:nvSpPr>
      <xdr:spPr>
        <a:xfrm>
          <a:off x="9588500" y="64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37381</xdr:rowOff>
    </xdr:from>
    <xdr:ext cx="378565" cy="259045"/>
    <xdr:sp macro="" textlink="">
      <xdr:nvSpPr>
        <xdr:cNvPr id="307" name="テキスト ボックス 306"/>
        <xdr:cNvSpPr txBox="1"/>
      </xdr:nvSpPr>
      <xdr:spPr>
        <a:xfrm>
          <a:off x="9450017" y="655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116389</xdr:rowOff>
    </xdr:from>
    <xdr:to>
      <xdr:col>46</xdr:col>
      <xdr:colOff>38100</xdr:colOff>
      <xdr:row>38</xdr:row>
      <xdr:rowOff>46539</xdr:rowOff>
    </xdr:to>
    <xdr:sp macro="" textlink="">
      <xdr:nvSpPr>
        <xdr:cNvPr id="308" name="楕円 307"/>
        <xdr:cNvSpPr/>
      </xdr:nvSpPr>
      <xdr:spPr>
        <a:xfrm>
          <a:off x="8699500" y="646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37666</xdr:rowOff>
    </xdr:from>
    <xdr:ext cx="378565" cy="259045"/>
    <xdr:sp macro="" textlink="">
      <xdr:nvSpPr>
        <xdr:cNvPr id="309" name="テキスト ボックス 308"/>
        <xdr:cNvSpPr txBox="1"/>
      </xdr:nvSpPr>
      <xdr:spPr>
        <a:xfrm>
          <a:off x="8561017" y="6552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113417</xdr:rowOff>
    </xdr:from>
    <xdr:to>
      <xdr:col>41</xdr:col>
      <xdr:colOff>101600</xdr:colOff>
      <xdr:row>38</xdr:row>
      <xdr:rowOff>43568</xdr:rowOff>
    </xdr:to>
    <xdr:sp macro="" textlink="">
      <xdr:nvSpPr>
        <xdr:cNvPr id="310" name="楕円 309"/>
        <xdr:cNvSpPr/>
      </xdr:nvSpPr>
      <xdr:spPr>
        <a:xfrm>
          <a:off x="7810500" y="64570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34694</xdr:rowOff>
    </xdr:from>
    <xdr:ext cx="378565" cy="259045"/>
    <xdr:sp macro="" textlink="">
      <xdr:nvSpPr>
        <xdr:cNvPr id="311" name="テキスト ボックス 310"/>
        <xdr:cNvSpPr txBox="1"/>
      </xdr:nvSpPr>
      <xdr:spPr>
        <a:xfrm>
          <a:off x="7672017" y="6549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113646</xdr:rowOff>
    </xdr:from>
    <xdr:to>
      <xdr:col>36</xdr:col>
      <xdr:colOff>165100</xdr:colOff>
      <xdr:row>38</xdr:row>
      <xdr:rowOff>43796</xdr:rowOff>
    </xdr:to>
    <xdr:sp macro="" textlink="">
      <xdr:nvSpPr>
        <xdr:cNvPr id="312" name="楕円 311"/>
        <xdr:cNvSpPr/>
      </xdr:nvSpPr>
      <xdr:spPr>
        <a:xfrm>
          <a:off x="6921500" y="64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34923</xdr:rowOff>
    </xdr:from>
    <xdr:ext cx="378565" cy="259045"/>
    <xdr:sp macro="" textlink="">
      <xdr:nvSpPr>
        <xdr:cNvPr id="313" name="テキスト ボックス 312"/>
        <xdr:cNvSpPr txBox="1"/>
      </xdr:nvSpPr>
      <xdr:spPr>
        <a:xfrm>
          <a:off x="6783017" y="6550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152447</xdr:rowOff>
    </xdr:from>
    <xdr:to>
      <xdr:col>55</xdr:col>
      <xdr:colOff>0</xdr:colOff>
      <xdr:row>58</xdr:row>
      <xdr:rowOff>164280</xdr:rowOff>
    </xdr:to>
    <xdr:cxnSp macro="">
      <xdr:nvCxnSpPr>
        <xdr:cNvPr id="344" name="直線コネクタ 343"/>
        <xdr:cNvCxnSpPr/>
      </xdr:nvCxnSpPr>
      <xdr:spPr>
        <a:xfrm>
          <a:off x="9639300" y="10096547"/>
          <a:ext cx="838200" cy="1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152447</xdr:rowOff>
    </xdr:from>
    <xdr:to>
      <xdr:col>50</xdr:col>
      <xdr:colOff>114300</xdr:colOff>
      <xdr:row>58</xdr:row>
      <xdr:rowOff>167023</xdr:rowOff>
    </xdr:to>
    <xdr:cxnSp macro="">
      <xdr:nvCxnSpPr>
        <xdr:cNvPr id="347" name="直線コネクタ 346"/>
        <xdr:cNvCxnSpPr/>
      </xdr:nvCxnSpPr>
      <xdr:spPr>
        <a:xfrm flipV="1">
          <a:off x="8750300" y="10096547"/>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157901</xdr:rowOff>
    </xdr:from>
    <xdr:to>
      <xdr:col>45</xdr:col>
      <xdr:colOff>177800</xdr:colOff>
      <xdr:row>58</xdr:row>
      <xdr:rowOff>167023</xdr:rowOff>
    </xdr:to>
    <xdr:cxnSp macro="">
      <xdr:nvCxnSpPr>
        <xdr:cNvPr id="350" name="直線コネクタ 349"/>
        <xdr:cNvCxnSpPr/>
      </xdr:nvCxnSpPr>
      <xdr:spPr>
        <a:xfrm>
          <a:off x="7861300" y="10102001"/>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157901</xdr:rowOff>
    </xdr:from>
    <xdr:to>
      <xdr:col>41</xdr:col>
      <xdr:colOff>50800</xdr:colOff>
      <xdr:row>59</xdr:row>
      <xdr:rowOff>3944</xdr:rowOff>
    </xdr:to>
    <xdr:cxnSp macro="">
      <xdr:nvCxnSpPr>
        <xdr:cNvPr id="353" name="直線コネクタ 352"/>
        <xdr:cNvCxnSpPr/>
      </xdr:nvCxnSpPr>
      <xdr:spPr>
        <a:xfrm flipV="1">
          <a:off x="6972300" y="10102001"/>
          <a:ext cx="889000" cy="1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113480</xdr:rowOff>
    </xdr:from>
    <xdr:to>
      <xdr:col>55</xdr:col>
      <xdr:colOff>50800</xdr:colOff>
      <xdr:row>59</xdr:row>
      <xdr:rowOff>43630</xdr:rowOff>
    </xdr:to>
    <xdr:sp macro="" textlink="">
      <xdr:nvSpPr>
        <xdr:cNvPr id="363" name="楕円 362"/>
        <xdr:cNvSpPr/>
      </xdr:nvSpPr>
      <xdr:spPr>
        <a:xfrm>
          <a:off x="10426700" y="100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50324</xdr:rowOff>
    </xdr:from>
    <xdr:ext cx="469744" cy="259045"/>
    <xdr:sp macro="" textlink="">
      <xdr:nvSpPr>
        <xdr:cNvPr id="364" name="農林水産業費該当値テキスト"/>
        <xdr:cNvSpPr txBox="1"/>
      </xdr:nvSpPr>
      <xdr:spPr>
        <a:xfrm>
          <a:off x="10528300" y="999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101647</xdr:rowOff>
    </xdr:from>
    <xdr:to>
      <xdr:col>50</xdr:col>
      <xdr:colOff>165100</xdr:colOff>
      <xdr:row>59</xdr:row>
      <xdr:rowOff>31797</xdr:rowOff>
    </xdr:to>
    <xdr:sp macro="" textlink="">
      <xdr:nvSpPr>
        <xdr:cNvPr id="365" name="楕円 364"/>
        <xdr:cNvSpPr/>
      </xdr:nvSpPr>
      <xdr:spPr>
        <a:xfrm>
          <a:off x="9588500" y="1004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22924</xdr:rowOff>
    </xdr:from>
    <xdr:ext cx="534377" cy="259045"/>
    <xdr:sp macro="" textlink="">
      <xdr:nvSpPr>
        <xdr:cNvPr id="366" name="テキスト ボックス 365"/>
        <xdr:cNvSpPr txBox="1"/>
      </xdr:nvSpPr>
      <xdr:spPr>
        <a:xfrm>
          <a:off x="9372111" y="101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116223</xdr:rowOff>
    </xdr:from>
    <xdr:to>
      <xdr:col>46</xdr:col>
      <xdr:colOff>38100</xdr:colOff>
      <xdr:row>59</xdr:row>
      <xdr:rowOff>46373</xdr:rowOff>
    </xdr:to>
    <xdr:sp macro="" textlink="">
      <xdr:nvSpPr>
        <xdr:cNvPr id="367" name="楕円 366"/>
        <xdr:cNvSpPr/>
      </xdr:nvSpPr>
      <xdr:spPr>
        <a:xfrm>
          <a:off x="8699500" y="1006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37500</xdr:rowOff>
    </xdr:from>
    <xdr:ext cx="469744" cy="259045"/>
    <xdr:sp macro="" textlink="">
      <xdr:nvSpPr>
        <xdr:cNvPr id="368" name="テキスト ボックス 367"/>
        <xdr:cNvSpPr txBox="1"/>
      </xdr:nvSpPr>
      <xdr:spPr>
        <a:xfrm>
          <a:off x="8515428" y="101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107101</xdr:rowOff>
    </xdr:from>
    <xdr:to>
      <xdr:col>41</xdr:col>
      <xdr:colOff>101600</xdr:colOff>
      <xdr:row>59</xdr:row>
      <xdr:rowOff>37251</xdr:rowOff>
    </xdr:to>
    <xdr:sp macro="" textlink="">
      <xdr:nvSpPr>
        <xdr:cNvPr id="369" name="楕円 368"/>
        <xdr:cNvSpPr/>
      </xdr:nvSpPr>
      <xdr:spPr>
        <a:xfrm>
          <a:off x="7810500" y="100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28378</xdr:rowOff>
    </xdr:from>
    <xdr:ext cx="534377" cy="259045"/>
    <xdr:sp macro="" textlink="">
      <xdr:nvSpPr>
        <xdr:cNvPr id="370" name="テキスト ボックス 369"/>
        <xdr:cNvSpPr txBox="1"/>
      </xdr:nvSpPr>
      <xdr:spPr>
        <a:xfrm>
          <a:off x="7594111" y="101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124594</xdr:rowOff>
    </xdr:from>
    <xdr:to>
      <xdr:col>36</xdr:col>
      <xdr:colOff>165100</xdr:colOff>
      <xdr:row>59</xdr:row>
      <xdr:rowOff>54744</xdr:rowOff>
    </xdr:to>
    <xdr:sp macro="" textlink="">
      <xdr:nvSpPr>
        <xdr:cNvPr id="371" name="楕円 370"/>
        <xdr:cNvSpPr/>
      </xdr:nvSpPr>
      <xdr:spPr>
        <a:xfrm>
          <a:off x="6921500" y="100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45871</xdr:rowOff>
    </xdr:from>
    <xdr:ext cx="469744" cy="259045"/>
    <xdr:sp macro="" textlink="">
      <xdr:nvSpPr>
        <xdr:cNvPr id="372" name="テキスト ボックス 371"/>
        <xdr:cNvSpPr txBox="1"/>
      </xdr:nvSpPr>
      <xdr:spPr>
        <a:xfrm>
          <a:off x="6737428" y="1016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97935</xdr:rowOff>
    </xdr:from>
    <xdr:to>
      <xdr:col>55</xdr:col>
      <xdr:colOff>0</xdr:colOff>
      <xdr:row>77</xdr:row>
      <xdr:rowOff>110576</xdr:rowOff>
    </xdr:to>
    <xdr:cxnSp macro="">
      <xdr:nvCxnSpPr>
        <xdr:cNvPr id="399" name="直線コネクタ 398"/>
        <xdr:cNvCxnSpPr/>
      </xdr:nvCxnSpPr>
      <xdr:spPr>
        <a:xfrm flipV="1">
          <a:off x="9639300" y="13299585"/>
          <a:ext cx="8382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104428</xdr:rowOff>
    </xdr:from>
    <xdr:to>
      <xdr:col>50</xdr:col>
      <xdr:colOff>114300</xdr:colOff>
      <xdr:row>77</xdr:row>
      <xdr:rowOff>110576</xdr:rowOff>
    </xdr:to>
    <xdr:cxnSp macro="">
      <xdr:nvCxnSpPr>
        <xdr:cNvPr id="402" name="直線コネクタ 401"/>
        <xdr:cNvCxnSpPr/>
      </xdr:nvCxnSpPr>
      <xdr:spPr>
        <a:xfrm>
          <a:off x="8750300" y="13306078"/>
          <a:ext cx="8890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96769</xdr:rowOff>
    </xdr:from>
    <xdr:to>
      <xdr:col>45</xdr:col>
      <xdr:colOff>177800</xdr:colOff>
      <xdr:row>77</xdr:row>
      <xdr:rowOff>104428</xdr:rowOff>
    </xdr:to>
    <xdr:cxnSp macro="">
      <xdr:nvCxnSpPr>
        <xdr:cNvPr id="405" name="直線コネクタ 404"/>
        <xdr:cNvCxnSpPr/>
      </xdr:nvCxnSpPr>
      <xdr:spPr>
        <a:xfrm>
          <a:off x="7861300" y="13298419"/>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90026</xdr:rowOff>
    </xdr:from>
    <xdr:to>
      <xdr:col>41</xdr:col>
      <xdr:colOff>50800</xdr:colOff>
      <xdr:row>77</xdr:row>
      <xdr:rowOff>96769</xdr:rowOff>
    </xdr:to>
    <xdr:cxnSp macro="">
      <xdr:nvCxnSpPr>
        <xdr:cNvPr id="408" name="直線コネクタ 407"/>
        <xdr:cNvCxnSpPr/>
      </xdr:nvCxnSpPr>
      <xdr:spPr>
        <a:xfrm>
          <a:off x="6972300" y="13291676"/>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47135</xdr:rowOff>
    </xdr:from>
    <xdr:to>
      <xdr:col>55</xdr:col>
      <xdr:colOff>50800</xdr:colOff>
      <xdr:row>77</xdr:row>
      <xdr:rowOff>148735</xdr:rowOff>
    </xdr:to>
    <xdr:sp macro="" textlink="">
      <xdr:nvSpPr>
        <xdr:cNvPr id="418" name="楕円 417"/>
        <xdr:cNvSpPr/>
      </xdr:nvSpPr>
      <xdr:spPr>
        <a:xfrm>
          <a:off x="10426700" y="132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25562</xdr:rowOff>
    </xdr:from>
    <xdr:ext cx="469744" cy="259045"/>
    <xdr:sp macro="" textlink="">
      <xdr:nvSpPr>
        <xdr:cNvPr id="419" name="商工費該当値テキスト"/>
        <xdr:cNvSpPr txBox="1"/>
      </xdr:nvSpPr>
      <xdr:spPr>
        <a:xfrm>
          <a:off x="10528300" y="1322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59776</xdr:rowOff>
    </xdr:from>
    <xdr:to>
      <xdr:col>50</xdr:col>
      <xdr:colOff>165100</xdr:colOff>
      <xdr:row>77</xdr:row>
      <xdr:rowOff>161376</xdr:rowOff>
    </xdr:to>
    <xdr:sp macro="" textlink="">
      <xdr:nvSpPr>
        <xdr:cNvPr id="420" name="楕円 419"/>
        <xdr:cNvSpPr/>
      </xdr:nvSpPr>
      <xdr:spPr>
        <a:xfrm>
          <a:off x="9588500" y="132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152503</xdr:rowOff>
    </xdr:from>
    <xdr:ext cx="469744" cy="259045"/>
    <xdr:sp macro="" textlink="">
      <xdr:nvSpPr>
        <xdr:cNvPr id="421" name="テキスト ボックス 420"/>
        <xdr:cNvSpPr txBox="1"/>
      </xdr:nvSpPr>
      <xdr:spPr>
        <a:xfrm>
          <a:off x="9404428" y="1335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53628</xdr:rowOff>
    </xdr:from>
    <xdr:to>
      <xdr:col>46</xdr:col>
      <xdr:colOff>38100</xdr:colOff>
      <xdr:row>77</xdr:row>
      <xdr:rowOff>155228</xdr:rowOff>
    </xdr:to>
    <xdr:sp macro="" textlink="">
      <xdr:nvSpPr>
        <xdr:cNvPr id="422" name="楕円 421"/>
        <xdr:cNvSpPr/>
      </xdr:nvSpPr>
      <xdr:spPr>
        <a:xfrm>
          <a:off x="8699500" y="132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146355</xdr:rowOff>
    </xdr:from>
    <xdr:ext cx="469744" cy="259045"/>
    <xdr:sp macro="" textlink="">
      <xdr:nvSpPr>
        <xdr:cNvPr id="423" name="テキスト ボックス 422"/>
        <xdr:cNvSpPr txBox="1"/>
      </xdr:nvSpPr>
      <xdr:spPr>
        <a:xfrm>
          <a:off x="8515428" y="1334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45969</xdr:rowOff>
    </xdr:from>
    <xdr:to>
      <xdr:col>41</xdr:col>
      <xdr:colOff>101600</xdr:colOff>
      <xdr:row>77</xdr:row>
      <xdr:rowOff>147569</xdr:rowOff>
    </xdr:to>
    <xdr:sp macro="" textlink="">
      <xdr:nvSpPr>
        <xdr:cNvPr id="424" name="楕円 423"/>
        <xdr:cNvSpPr/>
      </xdr:nvSpPr>
      <xdr:spPr>
        <a:xfrm>
          <a:off x="7810500" y="132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138696</xdr:rowOff>
    </xdr:from>
    <xdr:ext cx="469744" cy="259045"/>
    <xdr:sp macro="" textlink="">
      <xdr:nvSpPr>
        <xdr:cNvPr id="425" name="テキスト ボックス 424"/>
        <xdr:cNvSpPr txBox="1"/>
      </xdr:nvSpPr>
      <xdr:spPr>
        <a:xfrm>
          <a:off x="7626428" y="1334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39226</xdr:rowOff>
    </xdr:from>
    <xdr:to>
      <xdr:col>36</xdr:col>
      <xdr:colOff>165100</xdr:colOff>
      <xdr:row>77</xdr:row>
      <xdr:rowOff>140826</xdr:rowOff>
    </xdr:to>
    <xdr:sp macro="" textlink="">
      <xdr:nvSpPr>
        <xdr:cNvPr id="426" name="楕円 425"/>
        <xdr:cNvSpPr/>
      </xdr:nvSpPr>
      <xdr:spPr>
        <a:xfrm>
          <a:off x="6921500" y="132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131953</xdr:rowOff>
    </xdr:from>
    <xdr:ext cx="469744" cy="259045"/>
    <xdr:sp macro="" textlink="">
      <xdr:nvSpPr>
        <xdr:cNvPr id="427" name="テキスト ボックス 426"/>
        <xdr:cNvSpPr txBox="1"/>
      </xdr:nvSpPr>
      <xdr:spPr>
        <a:xfrm>
          <a:off x="6737428" y="1333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9021</xdr:rowOff>
    </xdr:from>
    <xdr:to>
      <xdr:col>55</xdr:col>
      <xdr:colOff>0</xdr:colOff>
      <xdr:row>98</xdr:row>
      <xdr:rowOff>24981</xdr:rowOff>
    </xdr:to>
    <xdr:cxnSp macro="">
      <xdr:nvCxnSpPr>
        <xdr:cNvPr id="456" name="直線コネクタ 455"/>
        <xdr:cNvCxnSpPr/>
      </xdr:nvCxnSpPr>
      <xdr:spPr>
        <a:xfrm flipV="1">
          <a:off x="9639300" y="16811121"/>
          <a:ext cx="8382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24981</xdr:rowOff>
    </xdr:from>
    <xdr:to>
      <xdr:col>50</xdr:col>
      <xdr:colOff>114300</xdr:colOff>
      <xdr:row>98</xdr:row>
      <xdr:rowOff>29423</xdr:rowOff>
    </xdr:to>
    <xdr:cxnSp macro="">
      <xdr:nvCxnSpPr>
        <xdr:cNvPr id="459" name="直線コネクタ 458"/>
        <xdr:cNvCxnSpPr/>
      </xdr:nvCxnSpPr>
      <xdr:spPr>
        <a:xfrm flipV="1">
          <a:off x="8750300" y="16827081"/>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29423</xdr:rowOff>
    </xdr:from>
    <xdr:to>
      <xdr:col>45</xdr:col>
      <xdr:colOff>177800</xdr:colOff>
      <xdr:row>98</xdr:row>
      <xdr:rowOff>32876</xdr:rowOff>
    </xdr:to>
    <xdr:cxnSp macro="">
      <xdr:nvCxnSpPr>
        <xdr:cNvPr id="462" name="直線コネクタ 461"/>
        <xdr:cNvCxnSpPr/>
      </xdr:nvCxnSpPr>
      <xdr:spPr>
        <a:xfrm flipV="1">
          <a:off x="7861300" y="16831523"/>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32876</xdr:rowOff>
    </xdr:from>
    <xdr:to>
      <xdr:col>41</xdr:col>
      <xdr:colOff>50800</xdr:colOff>
      <xdr:row>98</xdr:row>
      <xdr:rowOff>34799</xdr:rowOff>
    </xdr:to>
    <xdr:cxnSp macro="">
      <xdr:nvCxnSpPr>
        <xdr:cNvPr id="465" name="直線コネクタ 464"/>
        <xdr:cNvCxnSpPr/>
      </xdr:nvCxnSpPr>
      <xdr:spPr>
        <a:xfrm flipV="1">
          <a:off x="6972300" y="16834976"/>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129671</xdr:rowOff>
    </xdr:from>
    <xdr:to>
      <xdr:col>55</xdr:col>
      <xdr:colOff>50800</xdr:colOff>
      <xdr:row>98</xdr:row>
      <xdr:rowOff>59821</xdr:rowOff>
    </xdr:to>
    <xdr:sp macro="" textlink="">
      <xdr:nvSpPr>
        <xdr:cNvPr id="475" name="楕円 474"/>
        <xdr:cNvSpPr/>
      </xdr:nvSpPr>
      <xdr:spPr>
        <a:xfrm>
          <a:off x="10426700" y="167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152548</xdr:rowOff>
    </xdr:from>
    <xdr:ext cx="534377" cy="259045"/>
    <xdr:sp macro="" textlink="">
      <xdr:nvSpPr>
        <xdr:cNvPr id="476" name="土木費該当値テキスト"/>
        <xdr:cNvSpPr txBox="1"/>
      </xdr:nvSpPr>
      <xdr:spPr>
        <a:xfrm>
          <a:off x="10528300" y="1661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145631</xdr:rowOff>
    </xdr:from>
    <xdr:to>
      <xdr:col>50</xdr:col>
      <xdr:colOff>165100</xdr:colOff>
      <xdr:row>98</xdr:row>
      <xdr:rowOff>75781</xdr:rowOff>
    </xdr:to>
    <xdr:sp macro="" textlink="">
      <xdr:nvSpPr>
        <xdr:cNvPr id="477" name="楕円 476"/>
        <xdr:cNvSpPr/>
      </xdr:nvSpPr>
      <xdr:spPr>
        <a:xfrm>
          <a:off x="9588500" y="167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92308</xdr:rowOff>
    </xdr:from>
    <xdr:ext cx="534377" cy="259045"/>
    <xdr:sp macro="" textlink="">
      <xdr:nvSpPr>
        <xdr:cNvPr id="478" name="テキスト ボックス 477"/>
        <xdr:cNvSpPr txBox="1"/>
      </xdr:nvSpPr>
      <xdr:spPr>
        <a:xfrm>
          <a:off x="9372111" y="1655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150073</xdr:rowOff>
    </xdr:from>
    <xdr:to>
      <xdr:col>46</xdr:col>
      <xdr:colOff>38100</xdr:colOff>
      <xdr:row>98</xdr:row>
      <xdr:rowOff>80223</xdr:rowOff>
    </xdr:to>
    <xdr:sp macro="" textlink="">
      <xdr:nvSpPr>
        <xdr:cNvPr id="479" name="楕円 478"/>
        <xdr:cNvSpPr/>
      </xdr:nvSpPr>
      <xdr:spPr>
        <a:xfrm>
          <a:off x="8699500" y="1678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96750</xdr:rowOff>
    </xdr:from>
    <xdr:ext cx="534377" cy="259045"/>
    <xdr:sp macro="" textlink="">
      <xdr:nvSpPr>
        <xdr:cNvPr id="480" name="テキスト ボックス 479"/>
        <xdr:cNvSpPr txBox="1"/>
      </xdr:nvSpPr>
      <xdr:spPr>
        <a:xfrm>
          <a:off x="8483111" y="165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153526</xdr:rowOff>
    </xdr:from>
    <xdr:to>
      <xdr:col>41</xdr:col>
      <xdr:colOff>101600</xdr:colOff>
      <xdr:row>98</xdr:row>
      <xdr:rowOff>83676</xdr:rowOff>
    </xdr:to>
    <xdr:sp macro="" textlink="">
      <xdr:nvSpPr>
        <xdr:cNvPr id="481" name="楕円 480"/>
        <xdr:cNvSpPr/>
      </xdr:nvSpPr>
      <xdr:spPr>
        <a:xfrm>
          <a:off x="7810500" y="167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100203</xdr:rowOff>
    </xdr:from>
    <xdr:ext cx="534377" cy="259045"/>
    <xdr:sp macro="" textlink="">
      <xdr:nvSpPr>
        <xdr:cNvPr id="482" name="テキスト ボックス 481"/>
        <xdr:cNvSpPr txBox="1"/>
      </xdr:nvSpPr>
      <xdr:spPr>
        <a:xfrm>
          <a:off x="7594111" y="165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155449</xdr:rowOff>
    </xdr:from>
    <xdr:to>
      <xdr:col>36</xdr:col>
      <xdr:colOff>165100</xdr:colOff>
      <xdr:row>98</xdr:row>
      <xdr:rowOff>85599</xdr:rowOff>
    </xdr:to>
    <xdr:sp macro="" textlink="">
      <xdr:nvSpPr>
        <xdr:cNvPr id="483" name="楕円 482"/>
        <xdr:cNvSpPr/>
      </xdr:nvSpPr>
      <xdr:spPr>
        <a:xfrm>
          <a:off x="6921500" y="167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102126</xdr:rowOff>
    </xdr:from>
    <xdr:ext cx="534377" cy="259045"/>
    <xdr:sp macro="" textlink="">
      <xdr:nvSpPr>
        <xdr:cNvPr id="484" name="テキスト ボックス 483"/>
        <xdr:cNvSpPr txBox="1"/>
      </xdr:nvSpPr>
      <xdr:spPr>
        <a:xfrm>
          <a:off x="6705111" y="165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9718</xdr:rowOff>
    </xdr:from>
    <xdr:to>
      <xdr:col>85</xdr:col>
      <xdr:colOff>127000</xdr:colOff>
      <xdr:row>37</xdr:row>
      <xdr:rowOff>78618</xdr:rowOff>
    </xdr:to>
    <xdr:cxnSp macro="">
      <xdr:nvCxnSpPr>
        <xdr:cNvPr id="512" name="直線コネクタ 511"/>
        <xdr:cNvCxnSpPr/>
      </xdr:nvCxnSpPr>
      <xdr:spPr>
        <a:xfrm>
          <a:off x="15481300" y="6353368"/>
          <a:ext cx="838200" cy="6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9718</xdr:rowOff>
    </xdr:from>
    <xdr:to>
      <xdr:col>81</xdr:col>
      <xdr:colOff>50800</xdr:colOff>
      <xdr:row>37</xdr:row>
      <xdr:rowOff>30841</xdr:rowOff>
    </xdr:to>
    <xdr:cxnSp macro="">
      <xdr:nvCxnSpPr>
        <xdr:cNvPr id="515" name="直線コネクタ 514"/>
        <xdr:cNvCxnSpPr/>
      </xdr:nvCxnSpPr>
      <xdr:spPr>
        <a:xfrm flipV="1">
          <a:off x="14592300" y="6353368"/>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30841</xdr:rowOff>
    </xdr:from>
    <xdr:to>
      <xdr:col>76</xdr:col>
      <xdr:colOff>114300</xdr:colOff>
      <xdr:row>37</xdr:row>
      <xdr:rowOff>97318</xdr:rowOff>
    </xdr:to>
    <xdr:cxnSp macro="">
      <xdr:nvCxnSpPr>
        <xdr:cNvPr id="518" name="直線コネクタ 517"/>
        <xdr:cNvCxnSpPr/>
      </xdr:nvCxnSpPr>
      <xdr:spPr>
        <a:xfrm flipV="1">
          <a:off x="13703300" y="6374491"/>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75646</xdr:rowOff>
    </xdr:from>
    <xdr:to>
      <xdr:col>71</xdr:col>
      <xdr:colOff>177800</xdr:colOff>
      <xdr:row>37</xdr:row>
      <xdr:rowOff>97318</xdr:rowOff>
    </xdr:to>
    <xdr:cxnSp macro="">
      <xdr:nvCxnSpPr>
        <xdr:cNvPr id="521" name="直線コネクタ 520"/>
        <xdr:cNvCxnSpPr/>
      </xdr:nvCxnSpPr>
      <xdr:spPr>
        <a:xfrm>
          <a:off x="12814300" y="6419296"/>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27818</xdr:rowOff>
    </xdr:from>
    <xdr:to>
      <xdr:col>85</xdr:col>
      <xdr:colOff>177800</xdr:colOff>
      <xdr:row>37</xdr:row>
      <xdr:rowOff>129418</xdr:rowOff>
    </xdr:to>
    <xdr:sp macro="" textlink="">
      <xdr:nvSpPr>
        <xdr:cNvPr id="531" name="楕円 530"/>
        <xdr:cNvSpPr/>
      </xdr:nvSpPr>
      <xdr:spPr>
        <a:xfrm>
          <a:off x="16268700" y="63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6245</xdr:rowOff>
    </xdr:from>
    <xdr:ext cx="534377" cy="259045"/>
    <xdr:sp macro="" textlink="">
      <xdr:nvSpPr>
        <xdr:cNvPr id="532" name="消防費該当値テキスト"/>
        <xdr:cNvSpPr txBox="1"/>
      </xdr:nvSpPr>
      <xdr:spPr>
        <a:xfrm>
          <a:off x="16370300" y="63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130368</xdr:rowOff>
    </xdr:from>
    <xdr:to>
      <xdr:col>81</xdr:col>
      <xdr:colOff>101600</xdr:colOff>
      <xdr:row>37</xdr:row>
      <xdr:rowOff>60518</xdr:rowOff>
    </xdr:to>
    <xdr:sp macro="" textlink="">
      <xdr:nvSpPr>
        <xdr:cNvPr id="533" name="楕円 532"/>
        <xdr:cNvSpPr/>
      </xdr:nvSpPr>
      <xdr:spPr>
        <a:xfrm>
          <a:off x="15430500" y="63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77045</xdr:rowOff>
    </xdr:from>
    <xdr:ext cx="534377" cy="259045"/>
    <xdr:sp macro="" textlink="">
      <xdr:nvSpPr>
        <xdr:cNvPr id="534" name="テキスト ボックス 533"/>
        <xdr:cNvSpPr txBox="1"/>
      </xdr:nvSpPr>
      <xdr:spPr>
        <a:xfrm>
          <a:off x="15214111" y="60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151491</xdr:rowOff>
    </xdr:from>
    <xdr:to>
      <xdr:col>76</xdr:col>
      <xdr:colOff>165100</xdr:colOff>
      <xdr:row>37</xdr:row>
      <xdr:rowOff>81641</xdr:rowOff>
    </xdr:to>
    <xdr:sp macro="" textlink="">
      <xdr:nvSpPr>
        <xdr:cNvPr id="535" name="楕円 534"/>
        <xdr:cNvSpPr/>
      </xdr:nvSpPr>
      <xdr:spPr>
        <a:xfrm>
          <a:off x="14541500" y="63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98168</xdr:rowOff>
    </xdr:from>
    <xdr:ext cx="534377" cy="259045"/>
    <xdr:sp macro="" textlink="">
      <xdr:nvSpPr>
        <xdr:cNvPr id="536" name="テキスト ボックス 535"/>
        <xdr:cNvSpPr txBox="1"/>
      </xdr:nvSpPr>
      <xdr:spPr>
        <a:xfrm>
          <a:off x="14325111" y="609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46518</xdr:rowOff>
    </xdr:from>
    <xdr:to>
      <xdr:col>72</xdr:col>
      <xdr:colOff>38100</xdr:colOff>
      <xdr:row>37</xdr:row>
      <xdr:rowOff>148118</xdr:rowOff>
    </xdr:to>
    <xdr:sp macro="" textlink="">
      <xdr:nvSpPr>
        <xdr:cNvPr id="537" name="楕円 536"/>
        <xdr:cNvSpPr/>
      </xdr:nvSpPr>
      <xdr:spPr>
        <a:xfrm>
          <a:off x="13652500" y="63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139244</xdr:rowOff>
    </xdr:from>
    <xdr:ext cx="534377" cy="259045"/>
    <xdr:sp macro="" textlink="">
      <xdr:nvSpPr>
        <xdr:cNvPr id="538" name="テキスト ボックス 537"/>
        <xdr:cNvSpPr txBox="1"/>
      </xdr:nvSpPr>
      <xdr:spPr>
        <a:xfrm>
          <a:off x="13436111" y="64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24846</xdr:rowOff>
    </xdr:from>
    <xdr:to>
      <xdr:col>67</xdr:col>
      <xdr:colOff>101600</xdr:colOff>
      <xdr:row>37</xdr:row>
      <xdr:rowOff>126446</xdr:rowOff>
    </xdr:to>
    <xdr:sp macro="" textlink="">
      <xdr:nvSpPr>
        <xdr:cNvPr id="539" name="楕円 538"/>
        <xdr:cNvSpPr/>
      </xdr:nvSpPr>
      <xdr:spPr>
        <a:xfrm>
          <a:off x="12763500" y="63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117573</xdr:rowOff>
    </xdr:from>
    <xdr:ext cx="534377" cy="259045"/>
    <xdr:sp macro="" textlink="">
      <xdr:nvSpPr>
        <xdr:cNvPr id="540" name="テキスト ボックス 539"/>
        <xdr:cNvSpPr txBox="1"/>
      </xdr:nvSpPr>
      <xdr:spPr>
        <a:xfrm>
          <a:off x="12547111" y="64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148044</xdr:rowOff>
    </xdr:from>
    <xdr:to>
      <xdr:col>85</xdr:col>
      <xdr:colOff>127000</xdr:colOff>
      <xdr:row>56</xdr:row>
      <xdr:rowOff>12451</xdr:rowOff>
    </xdr:to>
    <xdr:cxnSp macro="">
      <xdr:nvCxnSpPr>
        <xdr:cNvPr id="572" name="直線コネクタ 571"/>
        <xdr:cNvCxnSpPr/>
      </xdr:nvCxnSpPr>
      <xdr:spPr>
        <a:xfrm flipV="1">
          <a:off x="15481300" y="9577794"/>
          <a:ext cx="838200" cy="3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12451</xdr:rowOff>
    </xdr:from>
    <xdr:to>
      <xdr:col>81</xdr:col>
      <xdr:colOff>50800</xdr:colOff>
      <xdr:row>56</xdr:row>
      <xdr:rowOff>49109</xdr:rowOff>
    </xdr:to>
    <xdr:cxnSp macro="">
      <xdr:nvCxnSpPr>
        <xdr:cNvPr id="575" name="直線コネクタ 574"/>
        <xdr:cNvCxnSpPr/>
      </xdr:nvCxnSpPr>
      <xdr:spPr>
        <a:xfrm flipV="1">
          <a:off x="14592300" y="9613651"/>
          <a:ext cx="889000" cy="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49109</xdr:rowOff>
    </xdr:from>
    <xdr:to>
      <xdr:col>76</xdr:col>
      <xdr:colOff>114300</xdr:colOff>
      <xdr:row>56</xdr:row>
      <xdr:rowOff>93311</xdr:rowOff>
    </xdr:to>
    <xdr:cxnSp macro="">
      <xdr:nvCxnSpPr>
        <xdr:cNvPr id="578" name="直線コネクタ 577"/>
        <xdr:cNvCxnSpPr/>
      </xdr:nvCxnSpPr>
      <xdr:spPr>
        <a:xfrm flipV="1">
          <a:off x="13703300" y="9650309"/>
          <a:ext cx="889000" cy="4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75823</xdr:rowOff>
    </xdr:from>
    <xdr:to>
      <xdr:col>71</xdr:col>
      <xdr:colOff>177800</xdr:colOff>
      <xdr:row>56</xdr:row>
      <xdr:rowOff>93311</xdr:rowOff>
    </xdr:to>
    <xdr:cxnSp macro="">
      <xdr:nvCxnSpPr>
        <xdr:cNvPr id="581" name="直線コネクタ 580"/>
        <xdr:cNvCxnSpPr/>
      </xdr:nvCxnSpPr>
      <xdr:spPr>
        <a:xfrm>
          <a:off x="12814300" y="9677023"/>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97244</xdr:rowOff>
    </xdr:from>
    <xdr:to>
      <xdr:col>85</xdr:col>
      <xdr:colOff>177800</xdr:colOff>
      <xdr:row>56</xdr:row>
      <xdr:rowOff>27394</xdr:rowOff>
    </xdr:to>
    <xdr:sp macro="" textlink="">
      <xdr:nvSpPr>
        <xdr:cNvPr id="591" name="楕円 590"/>
        <xdr:cNvSpPr/>
      </xdr:nvSpPr>
      <xdr:spPr>
        <a:xfrm>
          <a:off x="16268700" y="95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120121</xdr:rowOff>
    </xdr:from>
    <xdr:ext cx="534377" cy="259045"/>
    <xdr:sp macro="" textlink="">
      <xdr:nvSpPr>
        <xdr:cNvPr id="592" name="教育費該当値テキスト"/>
        <xdr:cNvSpPr txBox="1"/>
      </xdr:nvSpPr>
      <xdr:spPr>
        <a:xfrm>
          <a:off x="16370300" y="937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133101</xdr:rowOff>
    </xdr:from>
    <xdr:to>
      <xdr:col>81</xdr:col>
      <xdr:colOff>101600</xdr:colOff>
      <xdr:row>56</xdr:row>
      <xdr:rowOff>63251</xdr:rowOff>
    </xdr:to>
    <xdr:sp macro="" textlink="">
      <xdr:nvSpPr>
        <xdr:cNvPr id="593" name="楕円 592"/>
        <xdr:cNvSpPr/>
      </xdr:nvSpPr>
      <xdr:spPr>
        <a:xfrm>
          <a:off x="15430500" y="95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79778</xdr:rowOff>
    </xdr:from>
    <xdr:ext cx="534377" cy="259045"/>
    <xdr:sp macro="" textlink="">
      <xdr:nvSpPr>
        <xdr:cNvPr id="594" name="テキスト ボックス 593"/>
        <xdr:cNvSpPr txBox="1"/>
      </xdr:nvSpPr>
      <xdr:spPr>
        <a:xfrm>
          <a:off x="15214111" y="933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169759</xdr:rowOff>
    </xdr:from>
    <xdr:to>
      <xdr:col>76</xdr:col>
      <xdr:colOff>165100</xdr:colOff>
      <xdr:row>56</xdr:row>
      <xdr:rowOff>99909</xdr:rowOff>
    </xdr:to>
    <xdr:sp macro="" textlink="">
      <xdr:nvSpPr>
        <xdr:cNvPr id="595" name="楕円 594"/>
        <xdr:cNvSpPr/>
      </xdr:nvSpPr>
      <xdr:spPr>
        <a:xfrm>
          <a:off x="14541500" y="95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116436</xdr:rowOff>
    </xdr:from>
    <xdr:ext cx="534377" cy="259045"/>
    <xdr:sp macro="" textlink="">
      <xdr:nvSpPr>
        <xdr:cNvPr id="596" name="テキスト ボックス 595"/>
        <xdr:cNvSpPr txBox="1"/>
      </xdr:nvSpPr>
      <xdr:spPr>
        <a:xfrm>
          <a:off x="14325111" y="93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42511</xdr:rowOff>
    </xdr:from>
    <xdr:to>
      <xdr:col>72</xdr:col>
      <xdr:colOff>38100</xdr:colOff>
      <xdr:row>56</xdr:row>
      <xdr:rowOff>144111</xdr:rowOff>
    </xdr:to>
    <xdr:sp macro="" textlink="">
      <xdr:nvSpPr>
        <xdr:cNvPr id="597" name="楕円 596"/>
        <xdr:cNvSpPr/>
      </xdr:nvSpPr>
      <xdr:spPr>
        <a:xfrm>
          <a:off x="13652500" y="96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160638</xdr:rowOff>
    </xdr:from>
    <xdr:ext cx="534377" cy="259045"/>
    <xdr:sp macro="" textlink="">
      <xdr:nvSpPr>
        <xdr:cNvPr id="598" name="テキスト ボックス 597"/>
        <xdr:cNvSpPr txBox="1"/>
      </xdr:nvSpPr>
      <xdr:spPr>
        <a:xfrm>
          <a:off x="13436111" y="94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25023</xdr:rowOff>
    </xdr:from>
    <xdr:to>
      <xdr:col>67</xdr:col>
      <xdr:colOff>101600</xdr:colOff>
      <xdr:row>56</xdr:row>
      <xdr:rowOff>126623</xdr:rowOff>
    </xdr:to>
    <xdr:sp macro="" textlink="">
      <xdr:nvSpPr>
        <xdr:cNvPr id="599" name="楕円 598"/>
        <xdr:cNvSpPr/>
      </xdr:nvSpPr>
      <xdr:spPr>
        <a:xfrm>
          <a:off x="12763500" y="96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143150</xdr:rowOff>
    </xdr:from>
    <xdr:ext cx="534377" cy="259045"/>
    <xdr:sp macro="" textlink="">
      <xdr:nvSpPr>
        <xdr:cNvPr id="600" name="テキスト ボックス 599"/>
        <xdr:cNvSpPr txBox="1"/>
      </xdr:nvSpPr>
      <xdr:spPr>
        <a:xfrm>
          <a:off x="12547111" y="940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8496</xdr:rowOff>
    </xdr:from>
    <xdr:to>
      <xdr:col>85</xdr:col>
      <xdr:colOff>127000</xdr:colOff>
      <xdr:row>79</xdr:row>
      <xdr:rowOff>13284</xdr:rowOff>
    </xdr:to>
    <xdr:cxnSp macro="">
      <xdr:nvCxnSpPr>
        <xdr:cNvPr id="629" name="直線コネクタ 628"/>
        <xdr:cNvCxnSpPr/>
      </xdr:nvCxnSpPr>
      <xdr:spPr>
        <a:xfrm>
          <a:off x="15481300" y="13553046"/>
          <a:ext cx="8382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8496</xdr:rowOff>
    </xdr:from>
    <xdr:to>
      <xdr:col>81</xdr:col>
      <xdr:colOff>50800</xdr:colOff>
      <xdr:row>79</xdr:row>
      <xdr:rowOff>40336</xdr:rowOff>
    </xdr:to>
    <xdr:cxnSp macro="">
      <xdr:nvCxnSpPr>
        <xdr:cNvPr id="632" name="直線コネクタ 631"/>
        <xdr:cNvCxnSpPr/>
      </xdr:nvCxnSpPr>
      <xdr:spPr>
        <a:xfrm flipV="1">
          <a:off x="14592300" y="13553046"/>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4" name="テキスト ボックス 633"/>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36500</xdr:rowOff>
    </xdr:from>
    <xdr:to>
      <xdr:col>76</xdr:col>
      <xdr:colOff>114300</xdr:colOff>
      <xdr:row>79</xdr:row>
      <xdr:rowOff>40336</xdr:rowOff>
    </xdr:to>
    <xdr:cxnSp macro="">
      <xdr:nvCxnSpPr>
        <xdr:cNvPr id="635" name="直線コネクタ 634"/>
        <xdr:cNvCxnSpPr/>
      </xdr:nvCxnSpPr>
      <xdr:spPr>
        <a:xfrm>
          <a:off x="13703300" y="13581050"/>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35128</xdr:rowOff>
    </xdr:from>
    <xdr:to>
      <xdr:col>71</xdr:col>
      <xdr:colOff>177800</xdr:colOff>
      <xdr:row>79</xdr:row>
      <xdr:rowOff>36500</xdr:rowOff>
    </xdr:to>
    <xdr:cxnSp macro="">
      <xdr:nvCxnSpPr>
        <xdr:cNvPr id="638" name="直線コネクタ 637"/>
        <xdr:cNvCxnSpPr/>
      </xdr:nvCxnSpPr>
      <xdr:spPr>
        <a:xfrm>
          <a:off x="12814300" y="1357967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133934</xdr:rowOff>
    </xdr:from>
    <xdr:to>
      <xdr:col>85</xdr:col>
      <xdr:colOff>177800</xdr:colOff>
      <xdr:row>79</xdr:row>
      <xdr:rowOff>64084</xdr:rowOff>
    </xdr:to>
    <xdr:sp macro="" textlink="">
      <xdr:nvSpPr>
        <xdr:cNvPr id="648" name="楕円 647"/>
        <xdr:cNvSpPr/>
      </xdr:nvSpPr>
      <xdr:spPr>
        <a:xfrm>
          <a:off x="16268700" y="135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469744" cy="259045"/>
    <xdr:sp macro="" textlink="">
      <xdr:nvSpPr>
        <xdr:cNvPr id="649" name="災害復旧費該当値テキスト"/>
        <xdr:cNvSpPr txBox="1"/>
      </xdr:nvSpPr>
      <xdr:spPr>
        <a:xfrm>
          <a:off x="16370300" y="134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129146</xdr:rowOff>
    </xdr:from>
    <xdr:to>
      <xdr:col>81</xdr:col>
      <xdr:colOff>101600</xdr:colOff>
      <xdr:row>79</xdr:row>
      <xdr:rowOff>59296</xdr:rowOff>
    </xdr:to>
    <xdr:sp macro="" textlink="">
      <xdr:nvSpPr>
        <xdr:cNvPr id="650" name="楕円 649"/>
        <xdr:cNvSpPr/>
      </xdr:nvSpPr>
      <xdr:spPr>
        <a:xfrm>
          <a:off x="15430500" y="135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75823</xdr:rowOff>
    </xdr:from>
    <xdr:ext cx="469744" cy="259045"/>
    <xdr:sp macro="" textlink="">
      <xdr:nvSpPr>
        <xdr:cNvPr id="651" name="テキスト ボックス 650"/>
        <xdr:cNvSpPr txBox="1"/>
      </xdr:nvSpPr>
      <xdr:spPr>
        <a:xfrm>
          <a:off x="15246428" y="1327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160986</xdr:rowOff>
    </xdr:from>
    <xdr:to>
      <xdr:col>76</xdr:col>
      <xdr:colOff>165100</xdr:colOff>
      <xdr:row>79</xdr:row>
      <xdr:rowOff>91136</xdr:rowOff>
    </xdr:to>
    <xdr:sp macro="" textlink="">
      <xdr:nvSpPr>
        <xdr:cNvPr id="652" name="楕円 651"/>
        <xdr:cNvSpPr/>
      </xdr:nvSpPr>
      <xdr:spPr>
        <a:xfrm>
          <a:off x="14541500" y="13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82263</xdr:rowOff>
    </xdr:from>
    <xdr:ext cx="378565" cy="259045"/>
    <xdr:sp macro="" textlink="">
      <xdr:nvSpPr>
        <xdr:cNvPr id="653" name="テキスト ボックス 652"/>
        <xdr:cNvSpPr txBox="1"/>
      </xdr:nvSpPr>
      <xdr:spPr>
        <a:xfrm>
          <a:off x="14403017" y="13626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157150</xdr:rowOff>
    </xdr:from>
    <xdr:to>
      <xdr:col>72</xdr:col>
      <xdr:colOff>38100</xdr:colOff>
      <xdr:row>79</xdr:row>
      <xdr:rowOff>87300</xdr:rowOff>
    </xdr:to>
    <xdr:sp macro="" textlink="">
      <xdr:nvSpPr>
        <xdr:cNvPr id="654" name="楕円 653"/>
        <xdr:cNvSpPr/>
      </xdr:nvSpPr>
      <xdr:spPr>
        <a:xfrm>
          <a:off x="13652500" y="135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78427</xdr:rowOff>
    </xdr:from>
    <xdr:ext cx="378565" cy="259045"/>
    <xdr:sp macro="" textlink="">
      <xdr:nvSpPr>
        <xdr:cNvPr id="655" name="テキスト ボックス 654"/>
        <xdr:cNvSpPr txBox="1"/>
      </xdr:nvSpPr>
      <xdr:spPr>
        <a:xfrm>
          <a:off x="13514017" y="1362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155778</xdr:rowOff>
    </xdr:from>
    <xdr:to>
      <xdr:col>67</xdr:col>
      <xdr:colOff>101600</xdr:colOff>
      <xdr:row>79</xdr:row>
      <xdr:rowOff>85928</xdr:rowOff>
    </xdr:to>
    <xdr:sp macro="" textlink="">
      <xdr:nvSpPr>
        <xdr:cNvPr id="656" name="楕円 655"/>
        <xdr:cNvSpPr/>
      </xdr:nvSpPr>
      <xdr:spPr>
        <a:xfrm>
          <a:off x="12763500" y="135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77055</xdr:rowOff>
    </xdr:from>
    <xdr:ext cx="378565" cy="259045"/>
    <xdr:sp macro="" textlink="">
      <xdr:nvSpPr>
        <xdr:cNvPr id="657" name="テキスト ボックス 656"/>
        <xdr:cNvSpPr txBox="1"/>
      </xdr:nvSpPr>
      <xdr:spPr>
        <a:xfrm>
          <a:off x="12625017" y="1362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160634</xdr:rowOff>
    </xdr:from>
    <xdr:to>
      <xdr:col>85</xdr:col>
      <xdr:colOff>127000</xdr:colOff>
      <xdr:row>94</xdr:row>
      <xdr:rowOff>40667</xdr:rowOff>
    </xdr:to>
    <xdr:cxnSp macro="">
      <xdr:nvCxnSpPr>
        <xdr:cNvPr id="688" name="直線コネクタ 687"/>
        <xdr:cNvCxnSpPr/>
      </xdr:nvCxnSpPr>
      <xdr:spPr>
        <a:xfrm>
          <a:off x="15481300" y="15934034"/>
          <a:ext cx="838200" cy="22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160634</xdr:rowOff>
    </xdr:from>
    <xdr:to>
      <xdr:col>81</xdr:col>
      <xdr:colOff>50800</xdr:colOff>
      <xdr:row>94</xdr:row>
      <xdr:rowOff>123143</xdr:rowOff>
    </xdr:to>
    <xdr:cxnSp macro="">
      <xdr:nvCxnSpPr>
        <xdr:cNvPr id="691" name="直線コネクタ 690"/>
        <xdr:cNvCxnSpPr/>
      </xdr:nvCxnSpPr>
      <xdr:spPr>
        <a:xfrm flipV="1">
          <a:off x="14592300" y="15934034"/>
          <a:ext cx="889000" cy="3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4254</xdr:rowOff>
    </xdr:from>
    <xdr:to>
      <xdr:col>76</xdr:col>
      <xdr:colOff>114300</xdr:colOff>
      <xdr:row>94</xdr:row>
      <xdr:rowOff>123143</xdr:rowOff>
    </xdr:to>
    <xdr:cxnSp macro="">
      <xdr:nvCxnSpPr>
        <xdr:cNvPr id="694" name="直線コネクタ 693"/>
        <xdr:cNvCxnSpPr/>
      </xdr:nvCxnSpPr>
      <xdr:spPr>
        <a:xfrm>
          <a:off x="13703300" y="16120554"/>
          <a:ext cx="889000" cy="11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4254</xdr:rowOff>
    </xdr:from>
    <xdr:to>
      <xdr:col>71</xdr:col>
      <xdr:colOff>177800</xdr:colOff>
      <xdr:row>94</xdr:row>
      <xdr:rowOff>83367</xdr:rowOff>
    </xdr:to>
    <xdr:cxnSp macro="">
      <xdr:nvCxnSpPr>
        <xdr:cNvPr id="697" name="直線コネクタ 696"/>
        <xdr:cNvCxnSpPr/>
      </xdr:nvCxnSpPr>
      <xdr:spPr>
        <a:xfrm flipV="1">
          <a:off x="12814300" y="16120554"/>
          <a:ext cx="889000" cy="7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161317</xdr:rowOff>
    </xdr:from>
    <xdr:to>
      <xdr:col>85</xdr:col>
      <xdr:colOff>177800</xdr:colOff>
      <xdr:row>94</xdr:row>
      <xdr:rowOff>91467</xdr:rowOff>
    </xdr:to>
    <xdr:sp macro="" textlink="">
      <xdr:nvSpPr>
        <xdr:cNvPr id="707" name="楕円 706"/>
        <xdr:cNvSpPr/>
      </xdr:nvSpPr>
      <xdr:spPr>
        <a:xfrm>
          <a:off x="16268700" y="161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12744</xdr:rowOff>
    </xdr:from>
    <xdr:ext cx="534377" cy="259045"/>
    <xdr:sp macro="" textlink="">
      <xdr:nvSpPr>
        <xdr:cNvPr id="708" name="公債費該当値テキスト"/>
        <xdr:cNvSpPr txBox="1"/>
      </xdr:nvSpPr>
      <xdr:spPr>
        <a:xfrm>
          <a:off x="16370300" y="1595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109834</xdr:rowOff>
    </xdr:from>
    <xdr:to>
      <xdr:col>81</xdr:col>
      <xdr:colOff>101600</xdr:colOff>
      <xdr:row>93</xdr:row>
      <xdr:rowOff>39984</xdr:rowOff>
    </xdr:to>
    <xdr:sp macro="" textlink="">
      <xdr:nvSpPr>
        <xdr:cNvPr id="709" name="楕円 708"/>
        <xdr:cNvSpPr/>
      </xdr:nvSpPr>
      <xdr:spPr>
        <a:xfrm>
          <a:off x="15430500" y="158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56511</xdr:rowOff>
    </xdr:from>
    <xdr:ext cx="534377" cy="259045"/>
    <xdr:sp macro="" textlink="">
      <xdr:nvSpPr>
        <xdr:cNvPr id="710" name="テキスト ボックス 709"/>
        <xdr:cNvSpPr txBox="1"/>
      </xdr:nvSpPr>
      <xdr:spPr>
        <a:xfrm>
          <a:off x="15214111" y="1565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72343</xdr:rowOff>
    </xdr:from>
    <xdr:to>
      <xdr:col>76</xdr:col>
      <xdr:colOff>165100</xdr:colOff>
      <xdr:row>95</xdr:row>
      <xdr:rowOff>2493</xdr:rowOff>
    </xdr:to>
    <xdr:sp macro="" textlink="">
      <xdr:nvSpPr>
        <xdr:cNvPr id="711" name="楕円 710"/>
        <xdr:cNvSpPr/>
      </xdr:nvSpPr>
      <xdr:spPr>
        <a:xfrm>
          <a:off x="14541500" y="161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19020</xdr:rowOff>
    </xdr:from>
    <xdr:ext cx="534377" cy="259045"/>
    <xdr:sp macro="" textlink="">
      <xdr:nvSpPr>
        <xdr:cNvPr id="712" name="テキスト ボックス 711"/>
        <xdr:cNvSpPr txBox="1"/>
      </xdr:nvSpPr>
      <xdr:spPr>
        <a:xfrm>
          <a:off x="14325111" y="1596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124904</xdr:rowOff>
    </xdr:from>
    <xdr:to>
      <xdr:col>72</xdr:col>
      <xdr:colOff>38100</xdr:colOff>
      <xdr:row>94</xdr:row>
      <xdr:rowOff>55054</xdr:rowOff>
    </xdr:to>
    <xdr:sp macro="" textlink="">
      <xdr:nvSpPr>
        <xdr:cNvPr id="713" name="楕円 712"/>
        <xdr:cNvSpPr/>
      </xdr:nvSpPr>
      <xdr:spPr>
        <a:xfrm>
          <a:off x="13652500" y="160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71581</xdr:rowOff>
    </xdr:from>
    <xdr:ext cx="534377" cy="259045"/>
    <xdr:sp macro="" textlink="">
      <xdr:nvSpPr>
        <xdr:cNvPr id="714" name="テキスト ボックス 713"/>
        <xdr:cNvSpPr txBox="1"/>
      </xdr:nvSpPr>
      <xdr:spPr>
        <a:xfrm>
          <a:off x="13436111" y="158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32567</xdr:rowOff>
    </xdr:from>
    <xdr:to>
      <xdr:col>67</xdr:col>
      <xdr:colOff>101600</xdr:colOff>
      <xdr:row>94</xdr:row>
      <xdr:rowOff>134167</xdr:rowOff>
    </xdr:to>
    <xdr:sp macro="" textlink="">
      <xdr:nvSpPr>
        <xdr:cNvPr id="715" name="楕円 714"/>
        <xdr:cNvSpPr/>
      </xdr:nvSpPr>
      <xdr:spPr>
        <a:xfrm>
          <a:off x="12763500" y="161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150694</xdr:rowOff>
    </xdr:from>
    <xdr:ext cx="534377" cy="259045"/>
    <xdr:sp macro="" textlink="">
      <xdr:nvSpPr>
        <xdr:cNvPr id="716" name="テキスト ボックス 715"/>
        <xdr:cNvSpPr txBox="1"/>
      </xdr:nvSpPr>
      <xdr:spPr>
        <a:xfrm>
          <a:off x="12547111" y="1592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９２，１５７円、前年度より２３，０２３円増で類似団体平均より３０，７７３円高い状況である。これは、新庁舎建設事業などの大型建設事業による普通建設事業費や物件費が増加したことが要因である。民生費は全体の３３．４％を占め、住民一人当たりは１６５，０２０円で、類似団体平均と比較して一人当たり２０，０３６円高い状況となっている。これは、平成２７年度途中から開始したこども医療費無料化拡大分による影響、近年の障がい者福祉サービス事業費や児童発達支援事業費が増加していることなどが要因となっている。土木費は住民一人当たり５４，２９９円で前年度より４，１８９円増で、類似団体平均より１０，３１０円高い状況が続いている。大きな要因として港湾整備事業や平成２７年度からの継続事業である川之江地区整備事業がある。教育費は住民一人当たり５８，９８９円で前年度より２，１９６円増で、類似団体と比較しても依然高い状況となっている。幼稚園や小中学校のブロック塀・冷房設備対策事業や公民館新築事業などの普通建設事業費が増加したことが要因である。今後も各施設の更新や維持管理に係る費用が嵩んでくることが見込まれるため、公共施設等総合管理計画や個別施設計画に基づく事業の取捨選択により、事業の精査を厳にすることで事業費の減少を目指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合併に伴う一部事務組合の正規雇用等による人件費の大幅な増加や合併前の大型事業による公債費の増加によって、平成１８年度の経常収支比率は９６．４％と硬直した財政状況であった。定員適正化計画による職員削減や補助金の見直し、補償金免除繰上償還の積極的な活用等の行財政改革により平成２０年度以降は経常収支比率も改善されてきている。</a:t>
          </a:r>
        </a:p>
        <a:p>
          <a:r>
            <a:rPr kumimoji="1" lang="ja-JP" altLang="en-US" sz="1050">
              <a:latin typeface="ＭＳ ゴシック" pitchFamily="49" charset="-128"/>
              <a:ea typeface="ＭＳ ゴシック" pitchFamily="49" charset="-128"/>
            </a:rPr>
            <a:t>　実質収支は、平成２０年度以降は黒字決算が続いている。事務事業の見直し・施設の統廃合など歳出の合理化等行政改革を推進し、引き続き健全な財政運営に努める。　</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実質単年度収支が赤字となっているのは、新庁舎建設事業や市民文化ホール建設事業等の普通建設事業費が増加したことなどが主な要因となっている。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住宅新築資金等貸付事業特別会計については、これまでの収入未済の積み重ねにより、前年度繰上充用で会計を運営している状況であるが、貸付事業は終了していることから、収入未済額の確保に努めることが、もっとも重要な事業となっている。</a:t>
          </a:r>
        </a:p>
        <a:p>
          <a:r>
            <a:rPr kumimoji="1" lang="ja-JP" altLang="en-US" sz="1200">
              <a:latin typeface="ＭＳ ゴシック" pitchFamily="49" charset="-128"/>
              <a:ea typeface="ＭＳ ゴシック" pitchFamily="49" charset="-128"/>
            </a:rPr>
            <a:t>　その他一般会計等の会計は黒字を達成しているが、使用料等の適正な負担額への見直しや事務事業の再点検等、歳入歳出両面から質を高める取り組みを通じ健全な財政運営に努めることとしている。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83</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84</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85</v>
      </c>
      <c r="C3" s="441"/>
      <c r="D3" s="441"/>
      <c r="E3" s="442"/>
      <c r="F3" s="442"/>
      <c r="G3" s="442"/>
      <c r="H3" s="442"/>
      <c r="I3" s="442"/>
      <c r="J3" s="442"/>
      <c r="K3" s="442"/>
      <c r="L3" s="442" t="s">
        <v>86</v>
      </c>
      <c r="M3" s="442"/>
      <c r="N3" s="442"/>
      <c r="O3" s="442"/>
      <c r="P3" s="442"/>
      <c r="Q3" s="442"/>
      <c r="R3" s="449"/>
      <c r="S3" s="449"/>
      <c r="T3" s="449"/>
      <c r="U3" s="449"/>
      <c r="V3" s="450"/>
      <c r="W3" s="424" t="s">
        <v>87</v>
      </c>
      <c r="X3" s="425"/>
      <c r="Y3" s="425"/>
      <c r="Z3" s="425"/>
      <c r="AA3" s="425"/>
      <c r="AB3" s="441"/>
      <c r="AC3" s="449" t="s">
        <v>88</v>
      </c>
      <c r="AD3" s="425"/>
      <c r="AE3" s="425"/>
      <c r="AF3" s="425"/>
      <c r="AG3" s="425"/>
      <c r="AH3" s="425"/>
      <c r="AI3" s="425"/>
      <c r="AJ3" s="425"/>
      <c r="AK3" s="425"/>
      <c r="AL3" s="426"/>
      <c r="AM3" s="424" t="s">
        <v>89</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90</v>
      </c>
      <c r="BO3" s="425"/>
      <c r="BP3" s="425"/>
      <c r="BQ3" s="425"/>
      <c r="BR3" s="425"/>
      <c r="BS3" s="425"/>
      <c r="BT3" s="425"/>
      <c r="BU3" s="426"/>
      <c r="BV3" s="424" t="s">
        <v>91</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92</v>
      </c>
      <c r="CU3" s="425"/>
      <c r="CV3" s="425"/>
      <c r="CW3" s="425"/>
      <c r="CX3" s="425"/>
      <c r="CY3" s="425"/>
      <c r="CZ3" s="425"/>
      <c r="DA3" s="426"/>
      <c r="DB3" s="424" t="s">
        <v>93</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94</v>
      </c>
      <c r="AZ4" s="428"/>
      <c r="BA4" s="428"/>
      <c r="BB4" s="428"/>
      <c r="BC4" s="428"/>
      <c r="BD4" s="428"/>
      <c r="BE4" s="428"/>
      <c r="BF4" s="428"/>
      <c r="BG4" s="428"/>
      <c r="BH4" s="428"/>
      <c r="BI4" s="428"/>
      <c r="BJ4" s="428"/>
      <c r="BK4" s="428"/>
      <c r="BL4" s="428"/>
      <c r="BM4" s="429"/>
      <c r="BN4" s="430">
        <v>45543477</v>
      </c>
      <c r="BO4" s="431"/>
      <c r="BP4" s="431"/>
      <c r="BQ4" s="431"/>
      <c r="BR4" s="431"/>
      <c r="BS4" s="431"/>
      <c r="BT4" s="431"/>
      <c r="BU4" s="432"/>
      <c r="BV4" s="430">
        <v>44886508</v>
      </c>
      <c r="BW4" s="431"/>
      <c r="BX4" s="431"/>
      <c r="BY4" s="431"/>
      <c r="BZ4" s="431"/>
      <c r="CA4" s="431"/>
      <c r="CB4" s="431"/>
      <c r="CC4" s="432"/>
      <c r="CD4" s="433" t="s">
        <v>95</v>
      </c>
      <c r="CE4" s="434"/>
      <c r="CF4" s="434"/>
      <c r="CG4" s="434"/>
      <c r="CH4" s="434"/>
      <c r="CI4" s="434"/>
      <c r="CJ4" s="434"/>
      <c r="CK4" s="434"/>
      <c r="CL4" s="434"/>
      <c r="CM4" s="434"/>
      <c r="CN4" s="434"/>
      <c r="CO4" s="434"/>
      <c r="CP4" s="434"/>
      <c r="CQ4" s="434"/>
      <c r="CR4" s="434"/>
      <c r="CS4" s="435"/>
      <c r="CT4" s="436">
        <v>8.3000000000000007</v>
      </c>
      <c r="CU4" s="437"/>
      <c r="CV4" s="437"/>
      <c r="CW4" s="437"/>
      <c r="CX4" s="437"/>
      <c r="CY4" s="437"/>
      <c r="CZ4" s="437"/>
      <c r="DA4" s="438"/>
      <c r="DB4" s="436">
        <v>10.199999999999999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96</v>
      </c>
      <c r="AN5" s="497"/>
      <c r="AO5" s="497"/>
      <c r="AP5" s="497"/>
      <c r="AQ5" s="497"/>
      <c r="AR5" s="497"/>
      <c r="AS5" s="497"/>
      <c r="AT5" s="498"/>
      <c r="AU5" s="499" t="s">
        <v>97</v>
      </c>
      <c r="AV5" s="500"/>
      <c r="AW5" s="500"/>
      <c r="AX5" s="500"/>
      <c r="AY5" s="501" t="s">
        <v>98</v>
      </c>
      <c r="AZ5" s="502"/>
      <c r="BA5" s="502"/>
      <c r="BB5" s="502"/>
      <c r="BC5" s="502"/>
      <c r="BD5" s="502"/>
      <c r="BE5" s="502"/>
      <c r="BF5" s="502"/>
      <c r="BG5" s="502"/>
      <c r="BH5" s="502"/>
      <c r="BI5" s="502"/>
      <c r="BJ5" s="502"/>
      <c r="BK5" s="502"/>
      <c r="BL5" s="502"/>
      <c r="BM5" s="503"/>
      <c r="BN5" s="467">
        <v>42676354</v>
      </c>
      <c r="BO5" s="468"/>
      <c r="BP5" s="468"/>
      <c r="BQ5" s="468"/>
      <c r="BR5" s="468"/>
      <c r="BS5" s="468"/>
      <c r="BT5" s="468"/>
      <c r="BU5" s="469"/>
      <c r="BV5" s="467">
        <v>41496286</v>
      </c>
      <c r="BW5" s="468"/>
      <c r="BX5" s="468"/>
      <c r="BY5" s="468"/>
      <c r="BZ5" s="468"/>
      <c r="CA5" s="468"/>
      <c r="CB5" s="468"/>
      <c r="CC5" s="469"/>
      <c r="CD5" s="470" t="s">
        <v>99</v>
      </c>
      <c r="CE5" s="471"/>
      <c r="CF5" s="471"/>
      <c r="CG5" s="471"/>
      <c r="CH5" s="471"/>
      <c r="CI5" s="471"/>
      <c r="CJ5" s="471"/>
      <c r="CK5" s="471"/>
      <c r="CL5" s="471"/>
      <c r="CM5" s="471"/>
      <c r="CN5" s="471"/>
      <c r="CO5" s="471"/>
      <c r="CP5" s="471"/>
      <c r="CQ5" s="471"/>
      <c r="CR5" s="471"/>
      <c r="CS5" s="472"/>
      <c r="CT5" s="464">
        <v>88.8</v>
      </c>
      <c r="CU5" s="465"/>
      <c r="CV5" s="465"/>
      <c r="CW5" s="465"/>
      <c r="CX5" s="465"/>
      <c r="CY5" s="465"/>
      <c r="CZ5" s="465"/>
      <c r="DA5" s="466"/>
      <c r="DB5" s="464">
        <v>87.4</v>
      </c>
      <c r="DC5" s="465"/>
      <c r="DD5" s="465"/>
      <c r="DE5" s="465"/>
      <c r="DF5" s="465"/>
      <c r="DG5" s="465"/>
      <c r="DH5" s="465"/>
      <c r="DI5" s="466"/>
      <c r="DJ5" s="186"/>
      <c r="DK5" s="186"/>
      <c r="DL5" s="186"/>
      <c r="DM5" s="186"/>
      <c r="DN5" s="186"/>
      <c r="DO5" s="186"/>
    </row>
    <row r="6" spans="1:119" ht="18.75" customHeight="1" x14ac:dyDescent="0.15">
      <c r="A6" s="187"/>
      <c r="B6" s="473" t="s">
        <v>100</v>
      </c>
      <c r="C6" s="474"/>
      <c r="D6" s="474"/>
      <c r="E6" s="475"/>
      <c r="F6" s="475"/>
      <c r="G6" s="475"/>
      <c r="H6" s="475"/>
      <c r="I6" s="475"/>
      <c r="J6" s="475"/>
      <c r="K6" s="475"/>
      <c r="L6" s="475" t="s">
        <v>101</v>
      </c>
      <c r="M6" s="475"/>
      <c r="N6" s="475"/>
      <c r="O6" s="475"/>
      <c r="P6" s="475"/>
      <c r="Q6" s="475"/>
      <c r="R6" s="479"/>
      <c r="S6" s="479"/>
      <c r="T6" s="479"/>
      <c r="U6" s="479"/>
      <c r="V6" s="480"/>
      <c r="W6" s="483" t="s">
        <v>102</v>
      </c>
      <c r="X6" s="484"/>
      <c r="Y6" s="484"/>
      <c r="Z6" s="484"/>
      <c r="AA6" s="484"/>
      <c r="AB6" s="474"/>
      <c r="AC6" s="487" t="s">
        <v>103</v>
      </c>
      <c r="AD6" s="488"/>
      <c r="AE6" s="488"/>
      <c r="AF6" s="488"/>
      <c r="AG6" s="488"/>
      <c r="AH6" s="488"/>
      <c r="AI6" s="488"/>
      <c r="AJ6" s="488"/>
      <c r="AK6" s="488"/>
      <c r="AL6" s="489"/>
      <c r="AM6" s="496" t="s">
        <v>104</v>
      </c>
      <c r="AN6" s="497"/>
      <c r="AO6" s="497"/>
      <c r="AP6" s="497"/>
      <c r="AQ6" s="497"/>
      <c r="AR6" s="497"/>
      <c r="AS6" s="497"/>
      <c r="AT6" s="498"/>
      <c r="AU6" s="499" t="s">
        <v>97</v>
      </c>
      <c r="AV6" s="500"/>
      <c r="AW6" s="500"/>
      <c r="AX6" s="500"/>
      <c r="AY6" s="501" t="s">
        <v>105</v>
      </c>
      <c r="AZ6" s="502"/>
      <c r="BA6" s="502"/>
      <c r="BB6" s="502"/>
      <c r="BC6" s="502"/>
      <c r="BD6" s="502"/>
      <c r="BE6" s="502"/>
      <c r="BF6" s="502"/>
      <c r="BG6" s="502"/>
      <c r="BH6" s="502"/>
      <c r="BI6" s="502"/>
      <c r="BJ6" s="502"/>
      <c r="BK6" s="502"/>
      <c r="BL6" s="502"/>
      <c r="BM6" s="503"/>
      <c r="BN6" s="467">
        <v>2867123</v>
      </c>
      <c r="BO6" s="468"/>
      <c r="BP6" s="468"/>
      <c r="BQ6" s="468"/>
      <c r="BR6" s="468"/>
      <c r="BS6" s="468"/>
      <c r="BT6" s="468"/>
      <c r="BU6" s="469"/>
      <c r="BV6" s="467">
        <v>3390222</v>
      </c>
      <c r="BW6" s="468"/>
      <c r="BX6" s="468"/>
      <c r="BY6" s="468"/>
      <c r="BZ6" s="468"/>
      <c r="CA6" s="468"/>
      <c r="CB6" s="468"/>
      <c r="CC6" s="469"/>
      <c r="CD6" s="470" t="s">
        <v>106</v>
      </c>
      <c r="CE6" s="471"/>
      <c r="CF6" s="471"/>
      <c r="CG6" s="471"/>
      <c r="CH6" s="471"/>
      <c r="CI6" s="471"/>
      <c r="CJ6" s="471"/>
      <c r="CK6" s="471"/>
      <c r="CL6" s="471"/>
      <c r="CM6" s="471"/>
      <c r="CN6" s="471"/>
      <c r="CO6" s="471"/>
      <c r="CP6" s="471"/>
      <c r="CQ6" s="471"/>
      <c r="CR6" s="471"/>
      <c r="CS6" s="472"/>
      <c r="CT6" s="504">
        <v>93.6</v>
      </c>
      <c r="CU6" s="505"/>
      <c r="CV6" s="505"/>
      <c r="CW6" s="505"/>
      <c r="CX6" s="505"/>
      <c r="CY6" s="505"/>
      <c r="CZ6" s="505"/>
      <c r="DA6" s="506"/>
      <c r="DB6" s="504">
        <v>93.3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107</v>
      </c>
      <c r="AN7" s="497"/>
      <c r="AO7" s="497"/>
      <c r="AP7" s="497"/>
      <c r="AQ7" s="497"/>
      <c r="AR7" s="497"/>
      <c r="AS7" s="497"/>
      <c r="AT7" s="498"/>
      <c r="AU7" s="499" t="s">
        <v>108</v>
      </c>
      <c r="AV7" s="500"/>
      <c r="AW7" s="500"/>
      <c r="AX7" s="500"/>
      <c r="AY7" s="501" t="s">
        <v>109</v>
      </c>
      <c r="AZ7" s="502"/>
      <c r="BA7" s="502"/>
      <c r="BB7" s="502"/>
      <c r="BC7" s="502"/>
      <c r="BD7" s="502"/>
      <c r="BE7" s="502"/>
      <c r="BF7" s="502"/>
      <c r="BG7" s="502"/>
      <c r="BH7" s="502"/>
      <c r="BI7" s="502"/>
      <c r="BJ7" s="502"/>
      <c r="BK7" s="502"/>
      <c r="BL7" s="502"/>
      <c r="BM7" s="503"/>
      <c r="BN7" s="467">
        <v>912412</v>
      </c>
      <c r="BO7" s="468"/>
      <c r="BP7" s="468"/>
      <c r="BQ7" s="468"/>
      <c r="BR7" s="468"/>
      <c r="BS7" s="468"/>
      <c r="BT7" s="468"/>
      <c r="BU7" s="469"/>
      <c r="BV7" s="467">
        <v>970224</v>
      </c>
      <c r="BW7" s="468"/>
      <c r="BX7" s="468"/>
      <c r="BY7" s="468"/>
      <c r="BZ7" s="468"/>
      <c r="CA7" s="468"/>
      <c r="CB7" s="468"/>
      <c r="CC7" s="469"/>
      <c r="CD7" s="470" t="s">
        <v>110</v>
      </c>
      <c r="CE7" s="471"/>
      <c r="CF7" s="471"/>
      <c r="CG7" s="471"/>
      <c r="CH7" s="471"/>
      <c r="CI7" s="471"/>
      <c r="CJ7" s="471"/>
      <c r="CK7" s="471"/>
      <c r="CL7" s="471"/>
      <c r="CM7" s="471"/>
      <c r="CN7" s="471"/>
      <c r="CO7" s="471"/>
      <c r="CP7" s="471"/>
      <c r="CQ7" s="471"/>
      <c r="CR7" s="471"/>
      <c r="CS7" s="472"/>
      <c r="CT7" s="467">
        <v>23687373</v>
      </c>
      <c r="CU7" s="468"/>
      <c r="CV7" s="468"/>
      <c r="CW7" s="468"/>
      <c r="CX7" s="468"/>
      <c r="CY7" s="468"/>
      <c r="CZ7" s="468"/>
      <c r="DA7" s="469"/>
      <c r="DB7" s="467">
        <v>23656913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111</v>
      </c>
      <c r="AN8" s="497"/>
      <c r="AO8" s="497"/>
      <c r="AP8" s="497"/>
      <c r="AQ8" s="497"/>
      <c r="AR8" s="497"/>
      <c r="AS8" s="497"/>
      <c r="AT8" s="498"/>
      <c r="AU8" s="499" t="s">
        <v>108</v>
      </c>
      <c r="AV8" s="500"/>
      <c r="AW8" s="500"/>
      <c r="AX8" s="500"/>
      <c r="AY8" s="501" t="s">
        <v>112</v>
      </c>
      <c r="AZ8" s="502"/>
      <c r="BA8" s="502"/>
      <c r="BB8" s="502"/>
      <c r="BC8" s="502"/>
      <c r="BD8" s="502"/>
      <c r="BE8" s="502"/>
      <c r="BF8" s="502"/>
      <c r="BG8" s="502"/>
      <c r="BH8" s="502"/>
      <c r="BI8" s="502"/>
      <c r="BJ8" s="502"/>
      <c r="BK8" s="502"/>
      <c r="BL8" s="502"/>
      <c r="BM8" s="503"/>
      <c r="BN8" s="467">
        <v>1954711</v>
      </c>
      <c r="BO8" s="468"/>
      <c r="BP8" s="468"/>
      <c r="BQ8" s="468"/>
      <c r="BR8" s="468"/>
      <c r="BS8" s="468"/>
      <c r="BT8" s="468"/>
      <c r="BU8" s="469"/>
      <c r="BV8" s="467">
        <v>2419998</v>
      </c>
      <c r="BW8" s="468"/>
      <c r="BX8" s="468"/>
      <c r="BY8" s="468"/>
      <c r="BZ8" s="468"/>
      <c r="CA8" s="468"/>
      <c r="CB8" s="468"/>
      <c r="CC8" s="469"/>
      <c r="CD8" s="470" t="s">
        <v>113</v>
      </c>
      <c r="CE8" s="471"/>
      <c r="CF8" s="471"/>
      <c r="CG8" s="471"/>
      <c r="CH8" s="471"/>
      <c r="CI8" s="471"/>
      <c r="CJ8" s="471"/>
      <c r="CK8" s="471"/>
      <c r="CL8" s="471"/>
      <c r="CM8" s="471"/>
      <c r="CN8" s="471"/>
      <c r="CO8" s="471"/>
      <c r="CP8" s="471"/>
      <c r="CQ8" s="471"/>
      <c r="CR8" s="471"/>
      <c r="CS8" s="472"/>
      <c r="CT8" s="507">
        <v>0.75</v>
      </c>
      <c r="CU8" s="508"/>
      <c r="CV8" s="508"/>
      <c r="CW8" s="508"/>
      <c r="CX8" s="508"/>
      <c r="CY8" s="508"/>
      <c r="CZ8" s="508"/>
      <c r="DA8" s="509"/>
      <c r="DB8" s="507">
        <v>0.76</v>
      </c>
      <c r="DC8" s="508"/>
      <c r="DD8" s="508"/>
      <c r="DE8" s="508"/>
      <c r="DF8" s="508"/>
      <c r="DG8" s="508"/>
      <c r="DH8" s="508"/>
      <c r="DI8" s="509"/>
      <c r="DJ8" s="186"/>
      <c r="DK8" s="186"/>
      <c r="DL8" s="186"/>
      <c r="DM8" s="186"/>
      <c r="DN8" s="186"/>
      <c r="DO8" s="186"/>
    </row>
    <row r="9" spans="1:119" ht="18.75" customHeight="1" thickBot="1" x14ac:dyDescent="0.2">
      <c r="A9" s="187"/>
      <c r="B9" s="461" t="s">
        <v>114</v>
      </c>
      <c r="C9" s="462"/>
      <c r="D9" s="462"/>
      <c r="E9" s="462"/>
      <c r="F9" s="462"/>
      <c r="G9" s="462"/>
      <c r="H9" s="462"/>
      <c r="I9" s="462"/>
      <c r="J9" s="462"/>
      <c r="K9" s="510"/>
      <c r="L9" s="511" t="s">
        <v>115</v>
      </c>
      <c r="M9" s="512"/>
      <c r="N9" s="512"/>
      <c r="O9" s="512"/>
      <c r="P9" s="512"/>
      <c r="Q9" s="513"/>
      <c r="R9" s="514">
        <v>87413</v>
      </c>
      <c r="S9" s="515"/>
      <c r="T9" s="515"/>
      <c r="U9" s="515"/>
      <c r="V9" s="516"/>
      <c r="W9" s="424" t="s">
        <v>116</v>
      </c>
      <c r="X9" s="425"/>
      <c r="Y9" s="425"/>
      <c r="Z9" s="425"/>
      <c r="AA9" s="425"/>
      <c r="AB9" s="425"/>
      <c r="AC9" s="425"/>
      <c r="AD9" s="425"/>
      <c r="AE9" s="425"/>
      <c r="AF9" s="425"/>
      <c r="AG9" s="425"/>
      <c r="AH9" s="425"/>
      <c r="AI9" s="425"/>
      <c r="AJ9" s="425"/>
      <c r="AK9" s="425"/>
      <c r="AL9" s="426"/>
      <c r="AM9" s="496" t="s">
        <v>117</v>
      </c>
      <c r="AN9" s="497"/>
      <c r="AO9" s="497"/>
      <c r="AP9" s="497"/>
      <c r="AQ9" s="497"/>
      <c r="AR9" s="497"/>
      <c r="AS9" s="497"/>
      <c r="AT9" s="498"/>
      <c r="AU9" s="499" t="s">
        <v>108</v>
      </c>
      <c r="AV9" s="500"/>
      <c r="AW9" s="500"/>
      <c r="AX9" s="500"/>
      <c r="AY9" s="501" t="s">
        <v>118</v>
      </c>
      <c r="AZ9" s="502"/>
      <c r="BA9" s="502"/>
      <c r="BB9" s="502"/>
      <c r="BC9" s="502"/>
      <c r="BD9" s="502"/>
      <c r="BE9" s="502"/>
      <c r="BF9" s="502"/>
      <c r="BG9" s="502"/>
      <c r="BH9" s="502"/>
      <c r="BI9" s="502"/>
      <c r="BJ9" s="502"/>
      <c r="BK9" s="502"/>
      <c r="BL9" s="502"/>
      <c r="BM9" s="503"/>
      <c r="BN9" s="467">
        <v>-465287</v>
      </c>
      <c r="BO9" s="468"/>
      <c r="BP9" s="468"/>
      <c r="BQ9" s="468"/>
      <c r="BR9" s="468"/>
      <c r="BS9" s="468"/>
      <c r="BT9" s="468"/>
      <c r="BU9" s="469"/>
      <c r="BV9" s="467">
        <v>341918</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16.8</v>
      </c>
      <c r="CU9" s="465"/>
      <c r="CV9" s="465"/>
      <c r="CW9" s="465"/>
      <c r="CX9" s="465"/>
      <c r="CY9" s="465"/>
      <c r="CZ9" s="465"/>
      <c r="DA9" s="466"/>
      <c r="DB9" s="464">
        <v>20.100000000000001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90187</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1338</v>
      </c>
      <c r="BO10" s="468"/>
      <c r="BP10" s="468"/>
      <c r="BQ10" s="468"/>
      <c r="BR10" s="468"/>
      <c r="BS10" s="468"/>
      <c r="BT10" s="468"/>
      <c r="BU10" s="469"/>
      <c r="BV10" s="467">
        <v>2889</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122</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1253954</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86406</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300000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85456</v>
      </c>
      <c r="S13" s="552"/>
      <c r="T13" s="552"/>
      <c r="U13" s="552"/>
      <c r="V13" s="553"/>
      <c r="W13" s="483" t="s">
        <v>142</v>
      </c>
      <c r="X13" s="484"/>
      <c r="Y13" s="484"/>
      <c r="Z13" s="484"/>
      <c r="AA13" s="484"/>
      <c r="AB13" s="474"/>
      <c r="AC13" s="518">
        <v>1646</v>
      </c>
      <c r="AD13" s="519"/>
      <c r="AE13" s="519"/>
      <c r="AF13" s="519"/>
      <c r="AG13" s="561"/>
      <c r="AH13" s="518">
        <v>1975</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-463949</v>
      </c>
      <c r="BO13" s="468"/>
      <c r="BP13" s="468"/>
      <c r="BQ13" s="468"/>
      <c r="BR13" s="468"/>
      <c r="BS13" s="468"/>
      <c r="BT13" s="468"/>
      <c r="BU13" s="469"/>
      <c r="BV13" s="467">
        <v>1298761</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8.6</v>
      </c>
      <c r="CU13" s="465"/>
      <c r="CV13" s="465"/>
      <c r="CW13" s="465"/>
      <c r="CX13" s="465"/>
      <c r="CY13" s="465"/>
      <c r="CZ13" s="465"/>
      <c r="DA13" s="466"/>
      <c r="DB13" s="464">
        <v>8.6999999999999993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147</v>
      </c>
      <c r="M14" s="549"/>
      <c r="N14" s="549"/>
      <c r="O14" s="549"/>
      <c r="P14" s="549"/>
      <c r="Q14" s="550"/>
      <c r="R14" s="551">
        <v>87482</v>
      </c>
      <c r="S14" s="552"/>
      <c r="T14" s="552"/>
      <c r="U14" s="552"/>
      <c r="V14" s="553"/>
      <c r="W14" s="457"/>
      <c r="X14" s="458"/>
      <c r="Y14" s="458"/>
      <c r="Z14" s="458"/>
      <c r="AA14" s="458"/>
      <c r="AB14" s="447"/>
      <c r="AC14" s="554">
        <v>4.0999999999999996</v>
      </c>
      <c r="AD14" s="555"/>
      <c r="AE14" s="555"/>
      <c r="AF14" s="555"/>
      <c r="AG14" s="556"/>
      <c r="AH14" s="554">
        <v>4.8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v>108</v>
      </c>
      <c r="CU14" s="566"/>
      <c r="CV14" s="566"/>
      <c r="CW14" s="566"/>
      <c r="CX14" s="566"/>
      <c r="CY14" s="566"/>
      <c r="CZ14" s="566"/>
      <c r="DA14" s="567"/>
      <c r="DB14" s="565">
        <v>104.2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149</v>
      </c>
      <c r="N15" s="559"/>
      <c r="O15" s="559"/>
      <c r="P15" s="559"/>
      <c r="Q15" s="560"/>
      <c r="R15" s="551">
        <v>86655</v>
      </c>
      <c r="S15" s="552"/>
      <c r="T15" s="552"/>
      <c r="U15" s="552"/>
      <c r="V15" s="553"/>
      <c r="W15" s="483" t="s">
        <v>150</v>
      </c>
      <c r="X15" s="484"/>
      <c r="Y15" s="484"/>
      <c r="Z15" s="484"/>
      <c r="AA15" s="484"/>
      <c r="AB15" s="474"/>
      <c r="AC15" s="518">
        <v>15739</v>
      </c>
      <c r="AD15" s="519"/>
      <c r="AE15" s="519"/>
      <c r="AF15" s="519"/>
      <c r="AG15" s="561"/>
      <c r="AH15" s="518">
        <v>16447</v>
      </c>
      <c r="AI15" s="519"/>
      <c r="AJ15" s="519"/>
      <c r="AK15" s="519"/>
      <c r="AL15" s="520"/>
      <c r="AM15" s="496"/>
      <c r="AN15" s="497"/>
      <c r="AO15" s="497"/>
      <c r="AP15" s="497"/>
      <c r="AQ15" s="497"/>
      <c r="AR15" s="497"/>
      <c r="AS15" s="497"/>
      <c r="AT15" s="498"/>
      <c r="AU15" s="499"/>
      <c r="AV15" s="500"/>
      <c r="AW15" s="500"/>
      <c r="AX15" s="500"/>
      <c r="AY15" s="427" t="s">
        <v>151</v>
      </c>
      <c r="AZ15" s="428"/>
      <c r="BA15" s="428"/>
      <c r="BB15" s="428"/>
      <c r="BC15" s="428"/>
      <c r="BD15" s="428"/>
      <c r="BE15" s="428"/>
      <c r="BF15" s="428"/>
      <c r="BG15" s="428"/>
      <c r="BH15" s="428"/>
      <c r="BI15" s="428"/>
      <c r="BJ15" s="428"/>
      <c r="BK15" s="428"/>
      <c r="BL15" s="428"/>
      <c r="BM15" s="429"/>
      <c r="BN15" s="430">
        <v>13510697</v>
      </c>
      <c r="BO15" s="431"/>
      <c r="BP15" s="431"/>
      <c r="BQ15" s="431"/>
      <c r="BR15" s="431"/>
      <c r="BS15" s="431"/>
      <c r="BT15" s="431"/>
      <c r="BU15" s="432"/>
      <c r="BV15" s="430">
        <v>13320382</v>
      </c>
      <c r="BW15" s="431"/>
      <c r="BX15" s="431"/>
      <c r="BY15" s="431"/>
      <c r="BZ15" s="431"/>
      <c r="CA15" s="431"/>
      <c r="CB15" s="431"/>
      <c r="CC15" s="432"/>
      <c r="CD15" s="568" t="s">
        <v>152</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153</v>
      </c>
      <c r="M16" s="579"/>
      <c r="N16" s="579"/>
      <c r="O16" s="579"/>
      <c r="P16" s="579"/>
      <c r="Q16" s="580"/>
      <c r="R16" s="571" t="s">
        <v>154</v>
      </c>
      <c r="S16" s="572"/>
      <c r="T16" s="572"/>
      <c r="U16" s="572"/>
      <c r="V16" s="573"/>
      <c r="W16" s="457"/>
      <c r="X16" s="458"/>
      <c r="Y16" s="458"/>
      <c r="Z16" s="458"/>
      <c r="AA16" s="458"/>
      <c r="AB16" s="447"/>
      <c r="AC16" s="554">
        <v>39.5</v>
      </c>
      <c r="AD16" s="555"/>
      <c r="AE16" s="555"/>
      <c r="AF16" s="555"/>
      <c r="AG16" s="556"/>
      <c r="AH16" s="554">
        <v>39.799999999999997</v>
      </c>
      <c r="AI16" s="555"/>
      <c r="AJ16" s="555"/>
      <c r="AK16" s="555"/>
      <c r="AL16" s="557"/>
      <c r="AM16" s="496"/>
      <c r="AN16" s="497"/>
      <c r="AO16" s="497"/>
      <c r="AP16" s="497"/>
      <c r="AQ16" s="497"/>
      <c r="AR16" s="497"/>
      <c r="AS16" s="497"/>
      <c r="AT16" s="498"/>
      <c r="AU16" s="499"/>
      <c r="AV16" s="500"/>
      <c r="AW16" s="500"/>
      <c r="AX16" s="500"/>
      <c r="AY16" s="501" t="s">
        <v>155</v>
      </c>
      <c r="AZ16" s="502"/>
      <c r="BA16" s="502"/>
      <c r="BB16" s="502"/>
      <c r="BC16" s="502"/>
      <c r="BD16" s="502"/>
      <c r="BE16" s="502"/>
      <c r="BF16" s="502"/>
      <c r="BG16" s="502"/>
      <c r="BH16" s="502"/>
      <c r="BI16" s="502"/>
      <c r="BJ16" s="502"/>
      <c r="BK16" s="502"/>
      <c r="BL16" s="502"/>
      <c r="BM16" s="503"/>
      <c r="BN16" s="467">
        <v>18226674</v>
      </c>
      <c r="BO16" s="468"/>
      <c r="BP16" s="468"/>
      <c r="BQ16" s="468"/>
      <c r="BR16" s="468"/>
      <c r="BS16" s="468"/>
      <c r="BT16" s="468"/>
      <c r="BU16" s="469"/>
      <c r="BV16" s="467">
        <v>17716201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156</v>
      </c>
      <c r="N17" s="575"/>
      <c r="O17" s="575"/>
      <c r="P17" s="575"/>
      <c r="Q17" s="576"/>
      <c r="R17" s="571" t="s">
        <v>157</v>
      </c>
      <c r="S17" s="572"/>
      <c r="T17" s="572"/>
      <c r="U17" s="572"/>
      <c r="V17" s="573"/>
      <c r="W17" s="483" t="s">
        <v>158</v>
      </c>
      <c r="X17" s="484"/>
      <c r="Y17" s="484"/>
      <c r="Z17" s="484"/>
      <c r="AA17" s="484"/>
      <c r="AB17" s="474"/>
      <c r="AC17" s="518">
        <v>22438</v>
      </c>
      <c r="AD17" s="519"/>
      <c r="AE17" s="519"/>
      <c r="AF17" s="519"/>
      <c r="AG17" s="561"/>
      <c r="AH17" s="518">
        <v>22922</v>
      </c>
      <c r="AI17" s="519"/>
      <c r="AJ17" s="519"/>
      <c r="AK17" s="519"/>
      <c r="AL17" s="520"/>
      <c r="AM17" s="496"/>
      <c r="AN17" s="497"/>
      <c r="AO17" s="497"/>
      <c r="AP17" s="497"/>
      <c r="AQ17" s="497"/>
      <c r="AR17" s="497"/>
      <c r="AS17" s="497"/>
      <c r="AT17" s="498"/>
      <c r="AU17" s="499"/>
      <c r="AV17" s="500"/>
      <c r="AW17" s="500"/>
      <c r="AX17" s="500"/>
      <c r="AY17" s="501" t="s">
        <v>159</v>
      </c>
      <c r="AZ17" s="502"/>
      <c r="BA17" s="502"/>
      <c r="BB17" s="502"/>
      <c r="BC17" s="502"/>
      <c r="BD17" s="502"/>
      <c r="BE17" s="502"/>
      <c r="BF17" s="502"/>
      <c r="BG17" s="502"/>
      <c r="BH17" s="502"/>
      <c r="BI17" s="502"/>
      <c r="BJ17" s="502"/>
      <c r="BK17" s="502"/>
      <c r="BL17" s="502"/>
      <c r="BM17" s="503"/>
      <c r="BN17" s="467">
        <v>17416972</v>
      </c>
      <c r="BO17" s="468"/>
      <c r="BP17" s="468"/>
      <c r="BQ17" s="468"/>
      <c r="BR17" s="468"/>
      <c r="BS17" s="468"/>
      <c r="BT17" s="468"/>
      <c r="BU17" s="469"/>
      <c r="BV17" s="467">
        <v>17142548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160</v>
      </c>
      <c r="C18" s="510"/>
      <c r="D18" s="510"/>
      <c r="E18" s="582"/>
      <c r="F18" s="582"/>
      <c r="G18" s="582"/>
      <c r="H18" s="582"/>
      <c r="I18" s="582"/>
      <c r="J18" s="582"/>
      <c r="K18" s="582"/>
      <c r="L18" s="583">
        <v>421.24</v>
      </c>
      <c r="M18" s="583"/>
      <c r="N18" s="583"/>
      <c r="O18" s="583"/>
      <c r="P18" s="583"/>
      <c r="Q18" s="583"/>
      <c r="R18" s="584"/>
      <c r="S18" s="584"/>
      <c r="T18" s="584"/>
      <c r="U18" s="584"/>
      <c r="V18" s="585"/>
      <c r="W18" s="485"/>
      <c r="X18" s="486"/>
      <c r="Y18" s="486"/>
      <c r="Z18" s="486"/>
      <c r="AA18" s="486"/>
      <c r="AB18" s="477"/>
      <c r="AC18" s="586">
        <v>56.3</v>
      </c>
      <c r="AD18" s="587"/>
      <c r="AE18" s="587"/>
      <c r="AF18" s="587"/>
      <c r="AG18" s="588"/>
      <c r="AH18" s="586">
        <v>55.4</v>
      </c>
      <c r="AI18" s="587"/>
      <c r="AJ18" s="587"/>
      <c r="AK18" s="587"/>
      <c r="AL18" s="589"/>
      <c r="AM18" s="496"/>
      <c r="AN18" s="497"/>
      <c r="AO18" s="497"/>
      <c r="AP18" s="497"/>
      <c r="AQ18" s="497"/>
      <c r="AR18" s="497"/>
      <c r="AS18" s="497"/>
      <c r="AT18" s="498"/>
      <c r="AU18" s="499"/>
      <c r="AV18" s="500"/>
      <c r="AW18" s="500"/>
      <c r="AX18" s="500"/>
      <c r="AY18" s="501" t="s">
        <v>161</v>
      </c>
      <c r="AZ18" s="502"/>
      <c r="BA18" s="502"/>
      <c r="BB18" s="502"/>
      <c r="BC18" s="502"/>
      <c r="BD18" s="502"/>
      <c r="BE18" s="502"/>
      <c r="BF18" s="502"/>
      <c r="BG18" s="502"/>
      <c r="BH18" s="502"/>
      <c r="BI18" s="502"/>
      <c r="BJ18" s="502"/>
      <c r="BK18" s="502"/>
      <c r="BL18" s="502"/>
      <c r="BM18" s="503"/>
      <c r="BN18" s="467">
        <v>21304505</v>
      </c>
      <c r="BO18" s="468"/>
      <c r="BP18" s="468"/>
      <c r="BQ18" s="468"/>
      <c r="BR18" s="468"/>
      <c r="BS18" s="468"/>
      <c r="BT18" s="468"/>
      <c r="BU18" s="469"/>
      <c r="BV18" s="467">
        <v>21186842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162</v>
      </c>
      <c r="C19" s="510"/>
      <c r="D19" s="510"/>
      <c r="E19" s="582"/>
      <c r="F19" s="582"/>
      <c r="G19" s="582"/>
      <c r="H19" s="582"/>
      <c r="I19" s="582"/>
      <c r="J19" s="582"/>
      <c r="K19" s="582"/>
      <c r="L19" s="590">
        <v>208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163</v>
      </c>
      <c r="AZ19" s="502"/>
      <c r="BA19" s="502"/>
      <c r="BB19" s="502"/>
      <c r="BC19" s="502"/>
      <c r="BD19" s="502"/>
      <c r="BE19" s="502"/>
      <c r="BF19" s="502"/>
      <c r="BG19" s="502"/>
      <c r="BH19" s="502"/>
      <c r="BI19" s="502"/>
      <c r="BJ19" s="502"/>
      <c r="BK19" s="502"/>
      <c r="BL19" s="502"/>
      <c r="BM19" s="503"/>
      <c r="BN19" s="467">
        <v>28334372</v>
      </c>
      <c r="BO19" s="468"/>
      <c r="BP19" s="468"/>
      <c r="BQ19" s="468"/>
      <c r="BR19" s="468"/>
      <c r="BS19" s="468"/>
      <c r="BT19" s="468"/>
      <c r="BU19" s="469"/>
      <c r="BV19" s="467">
        <v>29926414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164</v>
      </c>
      <c r="C20" s="510"/>
      <c r="D20" s="510"/>
      <c r="E20" s="582"/>
      <c r="F20" s="582"/>
      <c r="G20" s="582"/>
      <c r="H20" s="582"/>
      <c r="I20" s="582"/>
      <c r="J20" s="582"/>
      <c r="K20" s="582"/>
      <c r="L20" s="590">
        <v>34999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165</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166</v>
      </c>
      <c r="C22" s="605"/>
      <c r="D22" s="606"/>
      <c r="E22" s="479" t="s">
        <v>1</v>
      </c>
      <c r="F22" s="484"/>
      <c r="G22" s="484"/>
      <c r="H22" s="484"/>
      <c r="I22" s="484"/>
      <c r="J22" s="484"/>
      <c r="K22" s="474"/>
      <c r="L22" s="479" t="s">
        <v>167</v>
      </c>
      <c r="M22" s="484"/>
      <c r="N22" s="484"/>
      <c r="O22" s="484"/>
      <c r="P22" s="474"/>
      <c r="Q22" s="613" t="s">
        <v>168</v>
      </c>
      <c r="R22" s="614"/>
      <c r="S22" s="614"/>
      <c r="T22" s="614"/>
      <c r="U22" s="614"/>
      <c r="V22" s="615"/>
      <c r="W22" s="619" t="s">
        <v>169</v>
      </c>
      <c r="X22" s="605"/>
      <c r="Y22" s="606"/>
      <c r="Z22" s="479" t="s">
        <v>1</v>
      </c>
      <c r="AA22" s="484"/>
      <c r="AB22" s="484"/>
      <c r="AC22" s="484"/>
      <c r="AD22" s="484"/>
      <c r="AE22" s="484"/>
      <c r="AF22" s="484"/>
      <c r="AG22" s="474"/>
      <c r="AH22" s="632" t="s">
        <v>170</v>
      </c>
      <c r="AI22" s="484"/>
      <c r="AJ22" s="484"/>
      <c r="AK22" s="484"/>
      <c r="AL22" s="474"/>
      <c r="AM22" s="632" t="s">
        <v>171</v>
      </c>
      <c r="AN22" s="633"/>
      <c r="AO22" s="633"/>
      <c r="AP22" s="633"/>
      <c r="AQ22" s="633"/>
      <c r="AR22" s="634"/>
      <c r="AS22" s="613" t="s">
        <v>168</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172</v>
      </c>
      <c r="AZ23" s="428"/>
      <c r="BA23" s="428"/>
      <c r="BB23" s="428"/>
      <c r="BC23" s="428"/>
      <c r="BD23" s="428"/>
      <c r="BE23" s="428"/>
      <c r="BF23" s="428"/>
      <c r="BG23" s="428"/>
      <c r="BH23" s="428"/>
      <c r="BI23" s="428"/>
      <c r="BJ23" s="428"/>
      <c r="BK23" s="428"/>
      <c r="BL23" s="428"/>
      <c r="BM23" s="429"/>
      <c r="BN23" s="467">
        <v>63112851</v>
      </c>
      <c r="BO23" s="468"/>
      <c r="BP23" s="468"/>
      <c r="BQ23" s="468"/>
      <c r="BR23" s="468"/>
      <c r="BS23" s="468"/>
      <c r="BT23" s="468"/>
      <c r="BU23" s="469"/>
      <c r="BV23" s="467">
        <v>59728949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173</v>
      </c>
      <c r="F24" s="497"/>
      <c r="G24" s="497"/>
      <c r="H24" s="497"/>
      <c r="I24" s="497"/>
      <c r="J24" s="497"/>
      <c r="K24" s="498"/>
      <c r="L24" s="518">
        <v>1</v>
      </c>
      <c r="M24" s="519"/>
      <c r="N24" s="519"/>
      <c r="O24" s="519"/>
      <c r="P24" s="561"/>
      <c r="Q24" s="518">
        <v>9500</v>
      </c>
      <c r="R24" s="519"/>
      <c r="S24" s="519"/>
      <c r="T24" s="519"/>
      <c r="U24" s="519"/>
      <c r="V24" s="561"/>
      <c r="W24" s="620"/>
      <c r="X24" s="608"/>
      <c r="Y24" s="609"/>
      <c r="Z24" s="517" t="s">
        <v>174</v>
      </c>
      <c r="AA24" s="497"/>
      <c r="AB24" s="497"/>
      <c r="AC24" s="497"/>
      <c r="AD24" s="497"/>
      <c r="AE24" s="497"/>
      <c r="AF24" s="497"/>
      <c r="AG24" s="498"/>
      <c r="AH24" s="518">
        <v>746</v>
      </c>
      <c r="AI24" s="519"/>
      <c r="AJ24" s="519"/>
      <c r="AK24" s="519"/>
      <c r="AL24" s="561"/>
      <c r="AM24" s="518">
        <v>2414056</v>
      </c>
      <c r="AN24" s="519"/>
      <c r="AO24" s="519"/>
      <c r="AP24" s="519"/>
      <c r="AQ24" s="519"/>
      <c r="AR24" s="561"/>
      <c r="AS24" s="518">
        <v>3236</v>
      </c>
      <c r="AT24" s="519"/>
      <c r="AU24" s="519"/>
      <c r="AV24" s="519"/>
      <c r="AW24" s="519"/>
      <c r="AX24" s="520"/>
      <c r="AY24" s="640" t="s">
        <v>175</v>
      </c>
      <c r="AZ24" s="641"/>
      <c r="BA24" s="641"/>
      <c r="BB24" s="641"/>
      <c r="BC24" s="641"/>
      <c r="BD24" s="641"/>
      <c r="BE24" s="641"/>
      <c r="BF24" s="641"/>
      <c r="BG24" s="641"/>
      <c r="BH24" s="641"/>
      <c r="BI24" s="641"/>
      <c r="BJ24" s="641"/>
      <c r="BK24" s="641"/>
      <c r="BL24" s="641"/>
      <c r="BM24" s="642"/>
      <c r="BN24" s="467">
        <v>42445859</v>
      </c>
      <c r="BO24" s="468"/>
      <c r="BP24" s="468"/>
      <c r="BQ24" s="468"/>
      <c r="BR24" s="468"/>
      <c r="BS24" s="468"/>
      <c r="BT24" s="468"/>
      <c r="BU24" s="469"/>
      <c r="BV24" s="467">
        <v>37309434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176</v>
      </c>
      <c r="F25" s="497"/>
      <c r="G25" s="497"/>
      <c r="H25" s="497"/>
      <c r="I25" s="497"/>
      <c r="J25" s="497"/>
      <c r="K25" s="498"/>
      <c r="L25" s="518">
        <v>2</v>
      </c>
      <c r="M25" s="519"/>
      <c r="N25" s="519"/>
      <c r="O25" s="519"/>
      <c r="P25" s="561"/>
      <c r="Q25" s="518">
        <v>7000</v>
      </c>
      <c r="R25" s="519"/>
      <c r="S25" s="519"/>
      <c r="T25" s="519"/>
      <c r="U25" s="519"/>
      <c r="V25" s="561"/>
      <c r="W25" s="620"/>
      <c r="X25" s="608"/>
      <c r="Y25" s="609"/>
      <c r="Z25" s="517" t="s">
        <v>177</v>
      </c>
      <c r="AA25" s="497"/>
      <c r="AB25" s="497"/>
      <c r="AC25" s="497"/>
      <c r="AD25" s="497"/>
      <c r="AE25" s="497"/>
      <c r="AF25" s="497"/>
      <c r="AG25" s="498"/>
      <c r="AH25" s="518">
        <v>122</v>
      </c>
      <c r="AI25" s="519"/>
      <c r="AJ25" s="519"/>
      <c r="AK25" s="519"/>
      <c r="AL25" s="561"/>
      <c r="AM25" s="518">
        <v>373808</v>
      </c>
      <c r="AN25" s="519"/>
      <c r="AO25" s="519"/>
      <c r="AP25" s="519"/>
      <c r="AQ25" s="519"/>
      <c r="AR25" s="561"/>
      <c r="AS25" s="518">
        <v>3064</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2903951</v>
      </c>
      <c r="BO25" s="431"/>
      <c r="BP25" s="431"/>
      <c r="BQ25" s="431"/>
      <c r="BR25" s="431"/>
      <c r="BS25" s="431"/>
      <c r="BT25" s="431"/>
      <c r="BU25" s="432"/>
      <c r="BV25" s="430">
        <v>7678924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6170</v>
      </c>
      <c r="R26" s="519"/>
      <c r="S26" s="519"/>
      <c r="T26" s="519"/>
      <c r="U26" s="519"/>
      <c r="V26" s="561"/>
      <c r="W26" s="620"/>
      <c r="X26" s="608"/>
      <c r="Y26" s="609"/>
      <c r="Z26" s="517" t="s">
        <v>180</v>
      </c>
      <c r="AA26" s="630"/>
      <c r="AB26" s="630"/>
      <c r="AC26" s="630"/>
      <c r="AD26" s="630"/>
      <c r="AE26" s="630"/>
      <c r="AF26" s="630"/>
      <c r="AG26" s="631"/>
      <c r="AH26" s="518">
        <v>6</v>
      </c>
      <c r="AI26" s="519"/>
      <c r="AJ26" s="519"/>
      <c r="AK26" s="519"/>
      <c r="AL26" s="561"/>
      <c r="AM26" s="518">
        <v>19842</v>
      </c>
      <c r="AN26" s="519"/>
      <c r="AO26" s="519"/>
      <c r="AP26" s="519"/>
      <c r="AQ26" s="519"/>
      <c r="AR26" s="561"/>
      <c r="AS26" s="518">
        <v>3307</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139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4810</v>
      </c>
      <c r="R27" s="519"/>
      <c r="S27" s="519"/>
      <c r="T27" s="519"/>
      <c r="U27" s="519"/>
      <c r="V27" s="561"/>
      <c r="W27" s="620"/>
      <c r="X27" s="608"/>
      <c r="Y27" s="609"/>
      <c r="Z27" s="517" t="s">
        <v>183</v>
      </c>
      <c r="AA27" s="497"/>
      <c r="AB27" s="497"/>
      <c r="AC27" s="497"/>
      <c r="AD27" s="497"/>
      <c r="AE27" s="497"/>
      <c r="AF27" s="497"/>
      <c r="AG27" s="498"/>
      <c r="AH27" s="518">
        <v>20</v>
      </c>
      <c r="AI27" s="519"/>
      <c r="AJ27" s="519"/>
      <c r="AK27" s="519"/>
      <c r="AL27" s="561"/>
      <c r="AM27" s="518">
        <v>66160</v>
      </c>
      <c r="AN27" s="519"/>
      <c r="AO27" s="519"/>
      <c r="AP27" s="519"/>
      <c r="AQ27" s="519"/>
      <c r="AR27" s="561"/>
      <c r="AS27" s="518">
        <v>3308</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200000</v>
      </c>
      <c r="BO27" s="644"/>
      <c r="BP27" s="644"/>
      <c r="BQ27" s="644"/>
      <c r="BR27" s="644"/>
      <c r="BS27" s="644"/>
      <c r="BT27" s="644"/>
      <c r="BU27" s="645"/>
      <c r="BV27" s="643">
        <v>200000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4240</v>
      </c>
      <c r="R28" s="519"/>
      <c r="S28" s="519"/>
      <c r="T28" s="519"/>
      <c r="U28" s="519"/>
      <c r="V28" s="561"/>
      <c r="W28" s="620"/>
      <c r="X28" s="608"/>
      <c r="Y28" s="609"/>
      <c r="Z28" s="517" t="s">
        <v>186</v>
      </c>
      <c r="AA28" s="497"/>
      <c r="AB28" s="497"/>
      <c r="AC28" s="497"/>
      <c r="AD28" s="497"/>
      <c r="AE28" s="497"/>
      <c r="AF28" s="497"/>
      <c r="AG28" s="498"/>
      <c r="AH28" s="518" t="s">
        <v>139</v>
      </c>
      <c r="AI28" s="519"/>
      <c r="AJ28" s="519"/>
      <c r="AK28" s="519"/>
      <c r="AL28" s="561"/>
      <c r="AM28" s="518" t="s">
        <v>130</v>
      </c>
      <c r="AN28" s="519"/>
      <c r="AO28" s="519"/>
      <c r="AP28" s="519"/>
      <c r="AQ28" s="519"/>
      <c r="AR28" s="561"/>
      <c r="AS28" s="518" t="s">
        <v>130</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6322974</v>
      </c>
      <c r="BO28" s="431"/>
      <c r="BP28" s="431"/>
      <c r="BQ28" s="431"/>
      <c r="BR28" s="431"/>
      <c r="BS28" s="431"/>
      <c r="BT28" s="431"/>
      <c r="BU28" s="432"/>
      <c r="BV28" s="430">
        <v>6321636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20</v>
      </c>
      <c r="M29" s="519"/>
      <c r="N29" s="519"/>
      <c r="O29" s="519"/>
      <c r="P29" s="561"/>
      <c r="Q29" s="518">
        <v>3910</v>
      </c>
      <c r="R29" s="519"/>
      <c r="S29" s="519"/>
      <c r="T29" s="519"/>
      <c r="U29" s="519"/>
      <c r="V29" s="561"/>
      <c r="W29" s="621"/>
      <c r="X29" s="622"/>
      <c r="Y29" s="623"/>
      <c r="Z29" s="517" t="s">
        <v>189</v>
      </c>
      <c r="AA29" s="497"/>
      <c r="AB29" s="497"/>
      <c r="AC29" s="497"/>
      <c r="AD29" s="497"/>
      <c r="AE29" s="497"/>
      <c r="AF29" s="497"/>
      <c r="AG29" s="498"/>
      <c r="AH29" s="518">
        <v>766</v>
      </c>
      <c r="AI29" s="519"/>
      <c r="AJ29" s="519"/>
      <c r="AK29" s="519"/>
      <c r="AL29" s="561"/>
      <c r="AM29" s="518">
        <v>2480216</v>
      </c>
      <c r="AN29" s="519"/>
      <c r="AO29" s="519"/>
      <c r="AP29" s="519"/>
      <c r="AQ29" s="519"/>
      <c r="AR29" s="561"/>
      <c r="AS29" s="518">
        <v>3238</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627681</v>
      </c>
      <c r="BO29" s="468"/>
      <c r="BP29" s="468"/>
      <c r="BQ29" s="468"/>
      <c r="BR29" s="468"/>
      <c r="BS29" s="468"/>
      <c r="BT29" s="468"/>
      <c r="BU29" s="469"/>
      <c r="BV29" s="467">
        <v>627556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98.3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3869790</v>
      </c>
      <c r="BO30" s="644"/>
      <c r="BP30" s="644"/>
      <c r="BQ30" s="644"/>
      <c r="BR30" s="644"/>
      <c r="BS30" s="644"/>
      <c r="BT30" s="644"/>
      <c r="BU30" s="645"/>
      <c r="BV30" s="643">
        <v>3997661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200</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200</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10</v>
      </c>
      <c r="AN34" s="656"/>
      <c r="AO34" s="657" t="str">
        <f>IF('各会計、関係団体の財政状況及び健全化判断比率'!B34="","",'各会計、関係団体の財政状況及び健全化判断比率'!B34)</f>
        <v>水道事業会計</v>
      </c>
      <c r="AP34" s="657"/>
      <c r="AQ34" s="657"/>
      <c r="AR34" s="657"/>
      <c r="AS34" s="657"/>
      <c r="AT34" s="657"/>
      <c r="AU34" s="657"/>
      <c r="AV34" s="657"/>
      <c r="AW34" s="657"/>
      <c r="AX34" s="657"/>
      <c r="AY34" s="657"/>
      <c r="AZ34" s="657"/>
      <c r="BA34" s="657"/>
      <c r="BB34" s="657"/>
      <c r="BC34" s="657"/>
      <c r="BD34" s="214"/>
      <c r="BE34" s="656">
        <f>IF(BG34="","",MAX(C34:D43,U34:V43,AM34:AN43)+1)</f>
        <v>14</v>
      </c>
      <c r="BF34" s="656"/>
      <c r="BG34" s="657" t="str">
        <f>IF('各会計、関係団体の財政状況及び健全化判断比率'!B38="","",'各会計、関係団体の財政状況及び健全化判断比率'!B38)</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19</v>
      </c>
      <c r="BX34" s="656"/>
      <c r="BY34" s="657" t="str">
        <f>IF('各会計、関係団体の財政状況及び健全化判断比率'!B68="","",'各会計、関係団体の財政状況及び健全化判断比率'!B68)</f>
        <v>愛媛県市町総合事務組合（退職手当事業分）</v>
      </c>
      <c r="BZ34" s="657"/>
      <c r="CA34" s="657"/>
      <c r="CB34" s="657"/>
      <c r="CC34" s="657"/>
      <c r="CD34" s="657"/>
      <c r="CE34" s="657"/>
      <c r="CF34" s="657"/>
      <c r="CG34" s="657"/>
      <c r="CH34" s="657"/>
      <c r="CI34" s="657"/>
      <c r="CJ34" s="657"/>
      <c r="CK34" s="657"/>
      <c r="CL34" s="657"/>
      <c r="CM34" s="657"/>
      <c r="CN34" s="214"/>
      <c r="CO34" s="656">
        <f>IF(CQ34="","",MAX(C34:D43,U34:V43,AM34:AN43,BE34:BF43,BW34:BX43)+1)</f>
        <v>28</v>
      </c>
      <c r="CP34" s="656"/>
      <c r="CQ34" s="657" t="str">
        <f>IF('各会計、関係団体の財政状況及び健全化判断比率'!BS7="","",'各会計、関係団体の財政状況及び健全化判断比率'!BS7)</f>
        <v>株式会社やまびこ</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国民健康保険診療所事業特別会計</v>
      </c>
      <c r="X35" s="657"/>
      <c r="Y35" s="657"/>
      <c r="Z35" s="657"/>
      <c r="AA35" s="657"/>
      <c r="AB35" s="657"/>
      <c r="AC35" s="657"/>
      <c r="AD35" s="657"/>
      <c r="AE35" s="657"/>
      <c r="AF35" s="657"/>
      <c r="AG35" s="657"/>
      <c r="AH35" s="657"/>
      <c r="AI35" s="657"/>
      <c r="AJ35" s="657"/>
      <c r="AK35" s="657"/>
      <c r="AL35" s="214"/>
      <c r="AM35" s="656">
        <f t="shared" ref="AM35:AM43" si="0">IF(AO35="","",AM34+1)</f>
        <v>11</v>
      </c>
      <c r="AN35" s="656"/>
      <c r="AO35" s="657" t="str">
        <f>IF('各会計、関係団体の財政状況及び健全化判断比率'!B35="","",'各会計、関係団体の財政状況及び健全化判断比率'!B35)</f>
        <v>簡易水道事業会計</v>
      </c>
      <c r="AP35" s="657"/>
      <c r="AQ35" s="657"/>
      <c r="AR35" s="657"/>
      <c r="AS35" s="657"/>
      <c r="AT35" s="657"/>
      <c r="AU35" s="657"/>
      <c r="AV35" s="657"/>
      <c r="AW35" s="657"/>
      <c r="AX35" s="657"/>
      <c r="AY35" s="657"/>
      <c r="AZ35" s="657"/>
      <c r="BA35" s="657"/>
      <c r="BB35" s="657"/>
      <c r="BC35" s="657"/>
      <c r="BD35" s="214"/>
      <c r="BE35" s="656">
        <f t="shared" ref="BE35:BE43" si="1">IF(BG35="","",BE34+1)</f>
        <v>15</v>
      </c>
      <c r="BF35" s="656"/>
      <c r="BG35" s="657" t="str">
        <f>IF('各会計、関係団体の財政状況及び健全化判断比率'!B39="","",'各会計、関係団体の財政状況及び健全化判断比率'!B39)</f>
        <v>港湾上屋事業特別会計</v>
      </c>
      <c r="BH35" s="657"/>
      <c r="BI35" s="657"/>
      <c r="BJ35" s="657"/>
      <c r="BK35" s="657"/>
      <c r="BL35" s="657"/>
      <c r="BM35" s="657"/>
      <c r="BN35" s="657"/>
      <c r="BO35" s="657"/>
      <c r="BP35" s="657"/>
      <c r="BQ35" s="657"/>
      <c r="BR35" s="657"/>
      <c r="BS35" s="657"/>
      <c r="BT35" s="657"/>
      <c r="BU35" s="657"/>
      <c r="BV35" s="214"/>
      <c r="BW35" s="656">
        <f t="shared" ref="BW35:BW43" si="2">IF(BY35="","",BW34+1)</f>
        <v>20</v>
      </c>
      <c r="BX35" s="656"/>
      <c r="BY35" s="657" t="str">
        <f>IF('各会計、関係団体の財政状況及び健全化判断比率'!B69="","",'各会計、関係団体の財政状況及び健全化判断比率'!B69)</f>
        <v>愛媛県市町総合事務組合（消防補償事業分）</v>
      </c>
      <c r="BZ35" s="657"/>
      <c r="CA35" s="657"/>
      <c r="CB35" s="657"/>
      <c r="CC35" s="657"/>
      <c r="CD35" s="657"/>
      <c r="CE35" s="657"/>
      <c r="CF35" s="657"/>
      <c r="CG35" s="657"/>
      <c r="CH35" s="657"/>
      <c r="CI35" s="657"/>
      <c r="CJ35" s="657"/>
      <c r="CK35" s="657"/>
      <c r="CL35" s="657"/>
      <c r="CM35" s="657"/>
      <c r="CN35" s="214"/>
      <c r="CO35" s="656">
        <f t="shared" ref="CO35:CO43" si="3">IF(CQ35="","",CO34+1)</f>
        <v>29</v>
      </c>
      <c r="CP35" s="656"/>
      <c r="CQ35" s="657" t="str">
        <f>IF('各会計、関係団体の財政状況及び健全化判断比率'!BS8="","",'各会計、関係団体の財政状況及び健全化判断比率'!BS8)</f>
        <v>公益財団法人四国中央市スポーツ協会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福祉バス事業特別会計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f t="shared" si="0"/>
        <v>12</v>
      </c>
      <c r="AN36" s="656"/>
      <c r="AO36" s="657" t="str">
        <f>IF('各会計、関係団体の財政状況及び健全化判断比率'!B36="","",'各会計、関係団体の財政状況及び健全化判断比率'!B36)</f>
        <v>工業用水道事業会計</v>
      </c>
      <c r="AP36" s="657"/>
      <c r="AQ36" s="657"/>
      <c r="AR36" s="657"/>
      <c r="AS36" s="657"/>
      <c r="AT36" s="657"/>
      <c r="AU36" s="657"/>
      <c r="AV36" s="657"/>
      <c r="AW36" s="657"/>
      <c r="AX36" s="657"/>
      <c r="AY36" s="657"/>
      <c r="AZ36" s="657"/>
      <c r="BA36" s="657"/>
      <c r="BB36" s="657"/>
      <c r="BC36" s="657"/>
      <c r="BD36" s="214"/>
      <c r="BE36" s="656">
        <f t="shared" si="1"/>
        <v>16</v>
      </c>
      <c r="BF36" s="656"/>
      <c r="BG36" s="657" t="str">
        <f>IF('各会計、関係団体の財政状況及び健全化判断比率'!B40="","",'各会計、関係団体の財政状況及び健全化判断比率'!B40)</f>
        <v>西部臨海土地造成事業特別会計</v>
      </c>
      <c r="BH36" s="657"/>
      <c r="BI36" s="657"/>
      <c r="BJ36" s="657"/>
      <c r="BK36" s="657"/>
      <c r="BL36" s="657"/>
      <c r="BM36" s="657"/>
      <c r="BN36" s="657"/>
      <c r="BO36" s="657"/>
      <c r="BP36" s="657"/>
      <c r="BQ36" s="657"/>
      <c r="BR36" s="657"/>
      <c r="BS36" s="657"/>
      <c r="BT36" s="657"/>
      <c r="BU36" s="657"/>
      <c r="BV36" s="214"/>
      <c r="BW36" s="656">
        <f t="shared" si="2"/>
        <v>21</v>
      </c>
      <c r="BX36" s="656"/>
      <c r="BY36" s="657" t="str">
        <f>IF('各会計、関係団体の財政状況及び健全化判断比率'!B70="","",'各会計、関係団体の財政状況及び健全化判断比率'!B70)</f>
        <v>愛媛県市町総合事務組合（交通災害事業分）</v>
      </c>
      <c r="BZ36" s="657"/>
      <c r="CA36" s="657"/>
      <c r="CB36" s="657"/>
      <c r="CC36" s="657"/>
      <c r="CD36" s="657"/>
      <c r="CE36" s="657"/>
      <c r="CF36" s="657"/>
      <c r="CG36" s="657"/>
      <c r="CH36" s="657"/>
      <c r="CI36" s="657"/>
      <c r="CJ36" s="657"/>
      <c r="CK36" s="657"/>
      <c r="CL36" s="657"/>
      <c r="CM36" s="657"/>
      <c r="CN36" s="214"/>
      <c r="CO36" s="656">
        <f t="shared" si="3"/>
        <v>30</v>
      </c>
      <c r="CP36" s="656"/>
      <c r="CQ36" s="657" t="str">
        <f>IF('各会計、関係団体の財政状況及び健全化判断比率'!BS9="","",'各会計、関係団体の財政状況及び健全化判断比率'!BS9)</f>
        <v>株式会社四国中央テレビ</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駐車場事業特別会計</v>
      </c>
      <c r="X37" s="657"/>
      <c r="Y37" s="657"/>
      <c r="Z37" s="657"/>
      <c r="AA37" s="657"/>
      <c r="AB37" s="657"/>
      <c r="AC37" s="657"/>
      <c r="AD37" s="657"/>
      <c r="AE37" s="657"/>
      <c r="AF37" s="657"/>
      <c r="AG37" s="657"/>
      <c r="AH37" s="657"/>
      <c r="AI37" s="657"/>
      <c r="AJ37" s="657"/>
      <c r="AK37" s="657"/>
      <c r="AL37" s="214"/>
      <c r="AM37" s="656">
        <f t="shared" si="0"/>
        <v>13</v>
      </c>
      <c r="AN37" s="656"/>
      <c r="AO37" s="657" t="str">
        <f>IF('各会計、関係団体の財政状況及び健全化判断比率'!B37="","",'各会計、関係団体の財政状況及び健全化判断比率'!B37)</f>
        <v>公共下水道事業会計</v>
      </c>
      <c r="AP37" s="657"/>
      <c r="AQ37" s="657"/>
      <c r="AR37" s="657"/>
      <c r="AS37" s="657"/>
      <c r="AT37" s="657"/>
      <c r="AU37" s="657"/>
      <c r="AV37" s="657"/>
      <c r="AW37" s="657"/>
      <c r="AX37" s="657"/>
      <c r="AY37" s="657"/>
      <c r="AZ37" s="657"/>
      <c r="BA37" s="657"/>
      <c r="BB37" s="657"/>
      <c r="BC37" s="657"/>
      <c r="BD37" s="214"/>
      <c r="BE37" s="656">
        <f t="shared" si="1"/>
        <v>17</v>
      </c>
      <c r="BF37" s="656"/>
      <c r="BG37" s="657" t="str">
        <f>IF('各会計、関係団体の財政状況及び健全化判断比率'!B41="","",'各会計、関係団体の財政状況及び健全化判断比率'!B41)</f>
        <v>寒川東部臨海土地造成事業特別会計</v>
      </c>
      <c r="BH37" s="657"/>
      <c r="BI37" s="657"/>
      <c r="BJ37" s="657"/>
      <c r="BK37" s="657"/>
      <c r="BL37" s="657"/>
      <c r="BM37" s="657"/>
      <c r="BN37" s="657"/>
      <c r="BO37" s="657"/>
      <c r="BP37" s="657"/>
      <c r="BQ37" s="657"/>
      <c r="BR37" s="657"/>
      <c r="BS37" s="657"/>
      <c r="BT37" s="657"/>
      <c r="BU37" s="657"/>
      <c r="BV37" s="214"/>
      <c r="BW37" s="656">
        <f t="shared" si="2"/>
        <v>22</v>
      </c>
      <c r="BX37" s="656"/>
      <c r="BY37" s="657" t="str">
        <f>IF('各会計、関係団体の財政状況及び健全化判断比率'!B71="","",'各会計、関係団体の財政状況及び健全化判断比率'!B71)</f>
        <v>愛媛県市町総合事務組合（自治会館事業分）</v>
      </c>
      <c r="BZ37" s="657"/>
      <c r="CA37" s="657"/>
      <c r="CB37" s="657"/>
      <c r="CC37" s="657"/>
      <c r="CD37" s="657"/>
      <c r="CE37" s="657"/>
      <c r="CF37" s="657"/>
      <c r="CG37" s="657"/>
      <c r="CH37" s="657"/>
      <c r="CI37" s="657"/>
      <c r="CJ37" s="657"/>
      <c r="CK37" s="657"/>
      <c r="CL37" s="657"/>
      <c r="CM37" s="657"/>
      <c r="CN37" s="214"/>
      <c r="CO37" s="656">
        <f t="shared" si="3"/>
        <v>31</v>
      </c>
      <c r="CP37" s="656"/>
      <c r="CQ37" s="657" t="str">
        <f>IF('各会計、関係団体の財政状況及び健全化判断比率'!BS10="","",'各会計、関係団体の財政状況及び健全化判断比率'!BS10)</f>
        <v>株式会社四国中央市総合サービスセンター</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8</v>
      </c>
      <c r="V38" s="656"/>
      <c r="W38" s="657" t="str">
        <f>IF('各会計、関係団体の財政状況及び健全化判断比率'!B32="","",'各会計、関係団体の財政状況及び健全化判断比率'!B32)</f>
        <v>介護予防支援事業特別会計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18</v>
      </c>
      <c r="BF38" s="656"/>
      <c r="BG38" s="657" t="str">
        <f>IF('各会計、関係団体の財政状況及び健全化判断比率'!B42="","",'各会計、関係団体の財政状況及び健全化判断比率'!B42)</f>
        <v>津根工業団地造成事業特別会計</v>
      </c>
      <c r="BH38" s="657"/>
      <c r="BI38" s="657"/>
      <c r="BJ38" s="657"/>
      <c r="BK38" s="657"/>
      <c r="BL38" s="657"/>
      <c r="BM38" s="657"/>
      <c r="BN38" s="657"/>
      <c r="BO38" s="657"/>
      <c r="BP38" s="657"/>
      <c r="BQ38" s="657"/>
      <c r="BR38" s="657"/>
      <c r="BS38" s="657"/>
      <c r="BT38" s="657"/>
      <c r="BU38" s="657"/>
      <c r="BV38" s="214"/>
      <c r="BW38" s="656">
        <f t="shared" si="2"/>
        <v>23</v>
      </c>
      <c r="BX38" s="656"/>
      <c r="BY38" s="657" t="str">
        <f>IF('各会計、関係団体の財政状況及び健全化判断比率'!B72="","",'各会計、関係団体の財政状況及び健全化判断比率'!B72)</f>
        <v>愛媛県市町総合事務組合（議員公務災害事業分）</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f t="shared" si="4"/>
        <v>9</v>
      </c>
      <c r="V39" s="656"/>
      <c r="W39" s="657" t="str">
        <f>IF('各会計、関係団体の財政状況及び健全化判断比率'!B33="","",'各会計、関係団体の財政状況及び健全化判断比率'!B33)</f>
        <v>後期高齢者医療保険事業特別会計</v>
      </c>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24</v>
      </c>
      <c r="BX39" s="656"/>
      <c r="BY39" s="657" t="str">
        <f>IF('各会計、関係団体の財政状況及び健全化判断比率'!B73="","",'各会計、関係団体の財政状況及び健全化判断比率'!B73)</f>
        <v>愛媛県市町総合事務組合（共通経費分）</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25</v>
      </c>
      <c r="BX40" s="656"/>
      <c r="BY40" s="657" t="str">
        <f>IF('各会計、関係団体の財政状況及び健全化判断比率'!B74="","",'各会計、関係団体の財政状況及び健全化判断比率'!B74)</f>
        <v>愛媛地方税滞納整理機構</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26</v>
      </c>
      <c r="BX41" s="656"/>
      <c r="BY41" s="657" t="str">
        <f>IF('各会計、関係団体の財政状況及び健全化判断比率'!B75="","",'各会計、関係団体の財政状況及び健全化判断比率'!B75)</f>
        <v>愛媛県後期高齢者医療広域連合（一般会計）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27</v>
      </c>
      <c r="BX42" s="656"/>
      <c r="BY42" s="657" t="str">
        <f>IF('各会計、関係団体の財政状況及び健全化判断比率'!B76="","",'各会計、関係団体の財政状況及び健全化判断比率'!B76)</f>
        <v>愛媛県後期高齢者医療広域連合（後期高齢者医療特別会計）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VNTiUbsz20GYcf+SnMwufJQQiN9bina1f5Cih4n4D5IoXLEcdzkEisgzSq8k/UwM177DnggAELHKOs6ZZSwLQ==" saltValue="1XUA/kmRTtlJCLA3shR7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47" t="s">
        <v>585</v>
      </c>
      <c r="D34" s="1247"/>
      <c r="E34" s="1248"/>
      <c r="F34" s="32" t="s">
        <v>586</v>
      </c>
      <c r="G34" s="33" t="s">
        <v>587</v>
      </c>
      <c r="H34" s="33" t="s">
        <v>588</v>
      </c>
      <c r="I34" s="33" t="s">
        <v>589</v>
      </c>
      <c r="J34" s="34" t="s">
        <v>590</v>
      </c>
      <c r="K34" s="22"/>
      <c r="L34" s="22"/>
      <c r="M34" s="22"/>
      <c r="N34" s="22"/>
      <c r="O34" s="22"/>
      <c r="P34" s="22"/>
    </row>
    <row r="35" spans="1:16" ht="39" customHeight="1" x14ac:dyDescent="0.15">
      <c r="A35" s="22"/>
      <c r="B35" s="35"/>
      <c r="C35" s="1241" t="s">
        <v>591</v>
      </c>
      <c r="D35" s="1242"/>
      <c r="E35" s="1243"/>
      <c r="F35" s="36">
        <v>2.85</v>
      </c>
      <c r="G35" s="37">
        <v>3.19</v>
      </c>
      <c r="H35" s="37">
        <v>6.65</v>
      </c>
      <c r="I35" s="37">
        <v>11.02</v>
      </c>
      <c r="J35" s="38">
        <v>13.45</v>
      </c>
      <c r="K35" s="22"/>
      <c r="L35" s="22"/>
      <c r="M35" s="22"/>
      <c r="N35" s="22"/>
      <c r="O35" s="22"/>
      <c r="P35" s="22"/>
    </row>
    <row r="36" spans="1:16" ht="39" customHeight="1" x14ac:dyDescent="0.15">
      <c r="A36" s="22"/>
      <c r="B36" s="35"/>
      <c r="C36" s="1241" t="s">
        <v>592</v>
      </c>
      <c r="D36" s="1242"/>
      <c r="E36" s="1243"/>
      <c r="F36" s="36">
        <v>8.93</v>
      </c>
      <c r="G36" s="37">
        <v>8.7200000000000006</v>
      </c>
      <c r="H36" s="37">
        <v>8.99</v>
      </c>
      <c r="I36" s="37">
        <v>10.26</v>
      </c>
      <c r="J36" s="38">
        <v>8.27</v>
      </c>
      <c r="K36" s="22"/>
      <c r="L36" s="22"/>
      <c r="M36" s="22"/>
      <c r="N36" s="22"/>
      <c r="O36" s="22"/>
      <c r="P36" s="22"/>
    </row>
    <row r="37" spans="1:16" ht="39" customHeight="1" x14ac:dyDescent="0.15">
      <c r="A37" s="22"/>
      <c r="B37" s="35"/>
      <c r="C37" s="1241" t="s">
        <v>593</v>
      </c>
      <c r="D37" s="1242"/>
      <c r="E37" s="1243"/>
      <c r="F37" s="36">
        <v>8.19</v>
      </c>
      <c r="G37" s="37">
        <v>7.74</v>
      </c>
      <c r="H37" s="37">
        <v>6.82</v>
      </c>
      <c r="I37" s="37">
        <v>7</v>
      </c>
      <c r="J37" s="38">
        <v>7.95</v>
      </c>
      <c r="K37" s="22"/>
      <c r="L37" s="22"/>
      <c r="M37" s="22"/>
      <c r="N37" s="22"/>
      <c r="O37" s="22"/>
      <c r="P37" s="22"/>
    </row>
    <row r="38" spans="1:16" ht="39" customHeight="1" x14ac:dyDescent="0.15">
      <c r="A38" s="22"/>
      <c r="B38" s="35"/>
      <c r="C38" s="1241" t="s">
        <v>594</v>
      </c>
      <c r="D38" s="1242"/>
      <c r="E38" s="1243"/>
      <c r="F38" s="36">
        <v>1.68</v>
      </c>
      <c r="G38" s="37">
        <v>1.78</v>
      </c>
      <c r="H38" s="37">
        <v>1.79</v>
      </c>
      <c r="I38" s="37">
        <v>1.81</v>
      </c>
      <c r="J38" s="38">
        <v>1.79</v>
      </c>
      <c r="K38" s="22"/>
      <c r="L38" s="22"/>
      <c r="M38" s="22"/>
      <c r="N38" s="22"/>
      <c r="O38" s="22"/>
      <c r="P38" s="22"/>
    </row>
    <row r="39" spans="1:16" ht="39" customHeight="1" x14ac:dyDescent="0.15">
      <c r="A39" s="22"/>
      <c r="B39" s="35"/>
      <c r="C39" s="1241" t="s">
        <v>595</v>
      </c>
      <c r="D39" s="1242"/>
      <c r="E39" s="1243"/>
      <c r="F39" s="36">
        <v>0.59</v>
      </c>
      <c r="G39" s="37">
        <v>1.37</v>
      </c>
      <c r="H39" s="37">
        <v>2.78</v>
      </c>
      <c r="I39" s="37">
        <v>2.2400000000000002</v>
      </c>
      <c r="J39" s="38">
        <v>1.1000000000000001</v>
      </c>
      <c r="K39" s="22"/>
      <c r="L39" s="22"/>
      <c r="M39" s="22"/>
      <c r="N39" s="22"/>
      <c r="O39" s="22"/>
      <c r="P39" s="22"/>
    </row>
    <row r="40" spans="1:16" ht="39" customHeight="1" x14ac:dyDescent="0.15">
      <c r="A40" s="22"/>
      <c r="B40" s="35"/>
      <c r="C40" s="1241" t="s">
        <v>596</v>
      </c>
      <c r="D40" s="1242"/>
      <c r="E40" s="1243"/>
      <c r="F40" s="36">
        <v>0.73</v>
      </c>
      <c r="G40" s="37">
        <v>1.73</v>
      </c>
      <c r="H40" s="37">
        <v>0.97</v>
      </c>
      <c r="I40" s="37">
        <v>1.33</v>
      </c>
      <c r="J40" s="38">
        <v>1.08</v>
      </c>
      <c r="K40" s="22"/>
      <c r="L40" s="22"/>
      <c r="M40" s="22"/>
      <c r="N40" s="22"/>
      <c r="O40" s="22"/>
      <c r="P40" s="22"/>
    </row>
    <row r="41" spans="1:16" ht="39" customHeight="1" x14ac:dyDescent="0.15">
      <c r="A41" s="22"/>
      <c r="B41" s="35"/>
      <c r="C41" s="1241" t="s">
        <v>597</v>
      </c>
      <c r="D41" s="1242"/>
      <c r="E41" s="1243"/>
      <c r="F41" s="36">
        <v>0.23</v>
      </c>
      <c r="G41" s="37">
        <v>0.37</v>
      </c>
      <c r="H41" s="37">
        <v>0.39</v>
      </c>
      <c r="I41" s="37">
        <v>0.36</v>
      </c>
      <c r="J41" s="38">
        <v>0.64</v>
      </c>
      <c r="K41" s="22"/>
      <c r="L41" s="22"/>
      <c r="M41" s="22"/>
      <c r="N41" s="22"/>
      <c r="O41" s="22"/>
      <c r="P41" s="22"/>
    </row>
    <row r="42" spans="1:16" ht="39" customHeight="1" x14ac:dyDescent="0.15">
      <c r="A42" s="22"/>
      <c r="B42" s="39"/>
      <c r="C42" s="1241" t="s">
        <v>598</v>
      </c>
      <c r="D42" s="1242"/>
      <c r="E42" s="1243"/>
      <c r="F42" s="36" t="s">
        <v>537</v>
      </c>
      <c r="G42" s="37" t="s">
        <v>537</v>
      </c>
      <c r="H42" s="37" t="s">
        <v>537</v>
      </c>
      <c r="I42" s="37" t="s">
        <v>537</v>
      </c>
      <c r="J42" s="38" t="s">
        <v>537</v>
      </c>
      <c r="K42" s="22"/>
      <c r="L42" s="22"/>
      <c r="M42" s="22"/>
      <c r="N42" s="22"/>
      <c r="O42" s="22"/>
      <c r="P42" s="22"/>
    </row>
    <row r="43" spans="1:16" ht="39" customHeight="1" thickBot="1" x14ac:dyDescent="0.2">
      <c r="A43" s="22"/>
      <c r="B43" s="40"/>
      <c r="C43" s="1244" t="s">
        <v>599</v>
      </c>
      <c r="D43" s="1245"/>
      <c r="E43" s="1246"/>
      <c r="F43" s="41">
        <v>0.97</v>
      </c>
      <c r="G43" s="42">
        <v>1.26</v>
      </c>
      <c r="H43" s="42">
        <v>0.54</v>
      </c>
      <c r="I43" s="42">
        <v>0.56999999999999995</v>
      </c>
      <c r="J43" s="43">
        <v>0.73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85wv7uxvRGEI74SOORWtUcIWyVkgeXbd4ofNgohEaXD6S+WCqP68tE1/GkmV+hQZ/MuiASYv1NU/yXHRbBdA==" saltValue="SgjQBW858savz9Avcxws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4592</v>
      </c>
      <c r="L45" s="60">
        <v>4392</v>
      </c>
      <c r="M45" s="60">
        <v>4521</v>
      </c>
      <c r="N45" s="60">
        <v>4844</v>
      </c>
      <c r="O45" s="61">
        <v>4844</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537</v>
      </c>
      <c r="L46" s="64" t="s">
        <v>537</v>
      </c>
      <c r="M46" s="64" t="s">
        <v>537</v>
      </c>
      <c r="N46" s="64" t="s">
        <v>537</v>
      </c>
      <c r="O46" s="65" t="s">
        <v>537</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537</v>
      </c>
      <c r="L47" s="64" t="s">
        <v>537</v>
      </c>
      <c r="M47" s="64" t="s">
        <v>537</v>
      </c>
      <c r="N47" s="64" t="s">
        <v>537</v>
      </c>
      <c r="O47" s="65" t="s">
        <v>537</v>
      </c>
      <c r="P47" s="48"/>
      <c r="Q47" s="48"/>
      <c r="R47" s="48"/>
      <c r="S47" s="48"/>
      <c r="T47" s="48"/>
      <c r="U47" s="48"/>
    </row>
    <row r="48" spans="1:21" ht="30.75" customHeight="1" x14ac:dyDescent="0.15">
      <c r="A48" s="48"/>
      <c r="B48" s="1251"/>
      <c r="C48" s="1252"/>
      <c r="D48" s="62"/>
      <c r="E48" s="1257" t="s">
        <v>15</v>
      </c>
      <c r="F48" s="1257"/>
      <c r="G48" s="1257"/>
      <c r="H48" s="1257"/>
      <c r="I48" s="1257"/>
      <c r="J48" s="1258"/>
      <c r="K48" s="63">
        <v>1092</v>
      </c>
      <c r="L48" s="64">
        <v>1070</v>
      </c>
      <c r="M48" s="64">
        <v>940</v>
      </c>
      <c r="N48" s="64">
        <v>995</v>
      </c>
      <c r="O48" s="65">
        <v>1001</v>
      </c>
      <c r="P48" s="48"/>
      <c r="Q48" s="48"/>
      <c r="R48" s="48"/>
      <c r="S48" s="48"/>
      <c r="T48" s="48"/>
      <c r="U48" s="48"/>
    </row>
    <row r="49" spans="1:21" ht="30.75" customHeight="1" x14ac:dyDescent="0.15">
      <c r="A49" s="48"/>
      <c r="B49" s="1251"/>
      <c r="C49" s="1252"/>
      <c r="D49" s="62"/>
      <c r="E49" s="1257" t="s">
        <v>16</v>
      </c>
      <c r="F49" s="1257"/>
      <c r="G49" s="1257"/>
      <c r="H49" s="1257"/>
      <c r="I49" s="1257"/>
      <c r="J49" s="1258"/>
      <c r="K49" s="63" t="s">
        <v>537</v>
      </c>
      <c r="L49" s="64" t="s">
        <v>537</v>
      </c>
      <c r="M49" s="64" t="s">
        <v>537</v>
      </c>
      <c r="N49" s="64" t="s">
        <v>537</v>
      </c>
      <c r="O49" s="65" t="s">
        <v>537</v>
      </c>
      <c r="P49" s="48"/>
      <c r="Q49" s="48"/>
      <c r="R49" s="48"/>
      <c r="S49" s="48"/>
      <c r="T49" s="48"/>
      <c r="U49" s="48"/>
    </row>
    <row r="50" spans="1:21" ht="30.75" customHeight="1" x14ac:dyDescent="0.15">
      <c r="A50" s="48"/>
      <c r="B50" s="1251"/>
      <c r="C50" s="1252"/>
      <c r="D50" s="62"/>
      <c r="E50" s="1257" t="s">
        <v>17</v>
      </c>
      <c r="F50" s="1257"/>
      <c r="G50" s="1257"/>
      <c r="H50" s="1257"/>
      <c r="I50" s="1257"/>
      <c r="J50" s="1258"/>
      <c r="K50" s="63">
        <v>113</v>
      </c>
      <c r="L50" s="64">
        <v>112</v>
      </c>
      <c r="M50" s="64">
        <v>74</v>
      </c>
      <c r="N50" s="64">
        <v>66</v>
      </c>
      <c r="O50" s="65">
        <v>66</v>
      </c>
      <c r="P50" s="48"/>
      <c r="Q50" s="48"/>
      <c r="R50" s="48"/>
      <c r="S50" s="48"/>
      <c r="T50" s="48"/>
      <c r="U50" s="48"/>
    </row>
    <row r="51" spans="1:21" ht="30.75" customHeight="1" x14ac:dyDescent="0.15">
      <c r="A51" s="48"/>
      <c r="B51" s="1253"/>
      <c r="C51" s="1254"/>
      <c r="D51" s="66"/>
      <c r="E51" s="1257" t="s">
        <v>18</v>
      </c>
      <c r="F51" s="1257"/>
      <c r="G51" s="1257"/>
      <c r="H51" s="1257"/>
      <c r="I51" s="1257"/>
      <c r="J51" s="1258"/>
      <c r="K51" s="63">
        <v>0</v>
      </c>
      <c r="L51" s="64">
        <v>2</v>
      </c>
      <c r="M51" s="64">
        <v>0</v>
      </c>
      <c r="N51" s="64">
        <v>1</v>
      </c>
      <c r="O51" s="65">
        <v>0</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3816</v>
      </c>
      <c r="L52" s="64">
        <v>3823</v>
      </c>
      <c r="M52" s="64">
        <v>3933</v>
      </c>
      <c r="N52" s="64">
        <v>4140</v>
      </c>
      <c r="O52" s="65">
        <v>4193</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1981</v>
      </c>
      <c r="L53" s="69">
        <v>1753</v>
      </c>
      <c r="M53" s="69">
        <v>1602</v>
      </c>
      <c r="N53" s="69">
        <v>1766</v>
      </c>
      <c r="O53" s="70">
        <v>1718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600</v>
      </c>
      <c r="P55" s="48"/>
      <c r="Q55" s="48"/>
      <c r="R55" s="48"/>
      <c r="S55" s="48"/>
      <c r="T55" s="48"/>
      <c r="U55" s="48"/>
    </row>
    <row r="56" spans="1:21" ht="31.5" customHeight="1" thickBot="1" x14ac:dyDescent="0.2">
      <c r="A56" s="48"/>
      <c r="B56" s="76"/>
      <c r="C56" s="77"/>
      <c r="D56" s="77"/>
      <c r="E56" s="78"/>
      <c r="F56" s="78"/>
      <c r="G56" s="78"/>
      <c r="H56" s="78"/>
      <c r="I56" s="78"/>
      <c r="J56" s="79" t="s">
        <v>2</v>
      </c>
      <c r="K56" s="80" t="s">
        <v>601</v>
      </c>
      <c r="L56" s="81" t="s">
        <v>602</v>
      </c>
      <c r="M56" s="81" t="s">
        <v>603</v>
      </c>
      <c r="N56" s="81" t="s">
        <v>604</v>
      </c>
      <c r="O56" s="82" t="s">
        <v>605</v>
      </c>
      <c r="P56" s="48"/>
      <c r="Q56" s="48"/>
      <c r="R56" s="48"/>
      <c r="S56" s="48"/>
      <c r="T56" s="48"/>
      <c r="U56" s="48"/>
    </row>
    <row r="57" spans="1:21" ht="31.5" customHeight="1" x14ac:dyDescent="0.15">
      <c r="B57" s="1265" t="s">
        <v>25</v>
      </c>
      <c r="C57" s="1266"/>
      <c r="D57" s="1269" t="s">
        <v>26</v>
      </c>
      <c r="E57" s="1270"/>
      <c r="F57" s="1270"/>
      <c r="G57" s="1270"/>
      <c r="H57" s="1270"/>
      <c r="I57" s="1270"/>
      <c r="J57" s="1271"/>
      <c r="K57" s="83" t="s">
        <v>606</v>
      </c>
      <c r="L57" s="84" t="s">
        <v>606</v>
      </c>
      <c r="M57" s="84" t="s">
        <v>606</v>
      </c>
      <c r="N57" s="84" t="s">
        <v>606</v>
      </c>
      <c r="O57" s="85" t="s">
        <v>606</v>
      </c>
    </row>
    <row r="58" spans="1:21" ht="31.5" customHeight="1" thickBot="1" x14ac:dyDescent="0.2">
      <c r="B58" s="1267"/>
      <c r="C58" s="1268"/>
      <c r="D58" s="1272" t="s">
        <v>27</v>
      </c>
      <c r="E58" s="1273"/>
      <c r="F58" s="1273"/>
      <c r="G58" s="1273"/>
      <c r="H58" s="1273"/>
      <c r="I58" s="1273"/>
      <c r="J58" s="1274"/>
      <c r="K58" s="86" t="s">
        <v>606</v>
      </c>
      <c r="L58" s="87" t="s">
        <v>606</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91LIkLzl0sXm4neav6foaxSV3PqgTr88HQWVIz1nJau9DYR9T6AMJVMH+MoEc9HGyJ509JML4M9qwNmCglGkg==" saltValue="c9JSY9Vrya58EmAuWTwr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75" t="s">
        <v>30</v>
      </c>
      <c r="C41" s="1276"/>
      <c r="D41" s="102"/>
      <c r="E41" s="1281" t="s">
        <v>31</v>
      </c>
      <c r="F41" s="1281"/>
      <c r="G41" s="1281"/>
      <c r="H41" s="1282"/>
      <c r="I41" s="103">
        <v>54634</v>
      </c>
      <c r="J41" s="104">
        <v>58740</v>
      </c>
      <c r="K41" s="104">
        <v>58598</v>
      </c>
      <c r="L41" s="104">
        <v>59729</v>
      </c>
      <c r="M41" s="105">
        <v>63113</v>
      </c>
    </row>
    <row r="42" spans="2:13" ht="27.75" customHeight="1" x14ac:dyDescent="0.15">
      <c r="B42" s="1277"/>
      <c r="C42" s="1278"/>
      <c r="D42" s="106"/>
      <c r="E42" s="1283" t="s">
        <v>32</v>
      </c>
      <c r="F42" s="1283"/>
      <c r="G42" s="1283"/>
      <c r="H42" s="1284"/>
      <c r="I42" s="107">
        <v>447</v>
      </c>
      <c r="J42" s="108">
        <v>339</v>
      </c>
      <c r="K42" s="108">
        <v>267</v>
      </c>
      <c r="L42" s="108">
        <v>203</v>
      </c>
      <c r="M42" s="109">
        <v>139</v>
      </c>
    </row>
    <row r="43" spans="2:13" ht="27.75" customHeight="1" x14ac:dyDescent="0.15">
      <c r="B43" s="1277"/>
      <c r="C43" s="1278"/>
      <c r="D43" s="106"/>
      <c r="E43" s="1283" t="s">
        <v>33</v>
      </c>
      <c r="F43" s="1283"/>
      <c r="G43" s="1283"/>
      <c r="H43" s="1284"/>
      <c r="I43" s="107">
        <v>15979</v>
      </c>
      <c r="J43" s="108">
        <v>15701</v>
      </c>
      <c r="K43" s="108">
        <v>14541</v>
      </c>
      <c r="L43" s="108">
        <v>13573</v>
      </c>
      <c r="M43" s="109">
        <v>13043</v>
      </c>
    </row>
    <row r="44" spans="2:13" ht="27.75" customHeight="1" x14ac:dyDescent="0.15">
      <c r="B44" s="1277"/>
      <c r="C44" s="1278"/>
      <c r="D44" s="106"/>
      <c r="E44" s="1283" t="s">
        <v>34</v>
      </c>
      <c r="F44" s="1283"/>
      <c r="G44" s="1283"/>
      <c r="H44" s="1284"/>
      <c r="I44" s="107" t="s">
        <v>537</v>
      </c>
      <c r="J44" s="108" t="s">
        <v>537</v>
      </c>
      <c r="K44" s="108" t="s">
        <v>537</v>
      </c>
      <c r="L44" s="108" t="s">
        <v>537</v>
      </c>
      <c r="M44" s="109" t="s">
        <v>537</v>
      </c>
    </row>
    <row r="45" spans="2:13" ht="27.75" customHeight="1" x14ac:dyDescent="0.15">
      <c r="B45" s="1277"/>
      <c r="C45" s="1278"/>
      <c r="D45" s="106"/>
      <c r="E45" s="1283" t="s">
        <v>35</v>
      </c>
      <c r="F45" s="1283"/>
      <c r="G45" s="1283"/>
      <c r="H45" s="1284"/>
      <c r="I45" s="107">
        <v>6236</v>
      </c>
      <c r="J45" s="108">
        <v>5990</v>
      </c>
      <c r="K45" s="108">
        <v>6021</v>
      </c>
      <c r="L45" s="108">
        <v>5512</v>
      </c>
      <c r="M45" s="109">
        <v>5342</v>
      </c>
    </row>
    <row r="46" spans="2:13" ht="27.75" customHeight="1" x14ac:dyDescent="0.15">
      <c r="B46" s="1277"/>
      <c r="C46" s="1278"/>
      <c r="D46" s="110"/>
      <c r="E46" s="1283" t="s">
        <v>36</v>
      </c>
      <c r="F46" s="1283"/>
      <c r="G46" s="1283"/>
      <c r="H46" s="1284"/>
      <c r="I46" s="107" t="s">
        <v>537</v>
      </c>
      <c r="J46" s="108" t="s">
        <v>537</v>
      </c>
      <c r="K46" s="108" t="s">
        <v>537</v>
      </c>
      <c r="L46" s="108" t="s">
        <v>537</v>
      </c>
      <c r="M46" s="109" t="s">
        <v>537</v>
      </c>
    </row>
    <row r="47" spans="2:13" ht="27.75" customHeight="1" x14ac:dyDescent="0.15">
      <c r="B47" s="1277"/>
      <c r="C47" s="1278"/>
      <c r="D47" s="111"/>
      <c r="E47" s="1285" t="s">
        <v>37</v>
      </c>
      <c r="F47" s="1286"/>
      <c r="G47" s="1286"/>
      <c r="H47" s="1287"/>
      <c r="I47" s="107" t="s">
        <v>537</v>
      </c>
      <c r="J47" s="108" t="s">
        <v>537</v>
      </c>
      <c r="K47" s="108" t="s">
        <v>537</v>
      </c>
      <c r="L47" s="108" t="s">
        <v>537</v>
      </c>
      <c r="M47" s="109" t="s">
        <v>537</v>
      </c>
    </row>
    <row r="48" spans="2:13" ht="27.75" customHeight="1" x14ac:dyDescent="0.15">
      <c r="B48" s="1277"/>
      <c r="C48" s="1278"/>
      <c r="D48" s="106"/>
      <c r="E48" s="1283" t="s">
        <v>38</v>
      </c>
      <c r="F48" s="1283"/>
      <c r="G48" s="1283"/>
      <c r="H48" s="1284"/>
      <c r="I48" s="107" t="s">
        <v>537</v>
      </c>
      <c r="J48" s="108" t="s">
        <v>537</v>
      </c>
      <c r="K48" s="108" t="s">
        <v>537</v>
      </c>
      <c r="L48" s="108" t="s">
        <v>537</v>
      </c>
      <c r="M48" s="109" t="s">
        <v>537</v>
      </c>
    </row>
    <row r="49" spans="2:13" ht="27.75" customHeight="1" x14ac:dyDescent="0.15">
      <c r="B49" s="1279"/>
      <c r="C49" s="1280"/>
      <c r="D49" s="106"/>
      <c r="E49" s="1283" t="s">
        <v>39</v>
      </c>
      <c r="F49" s="1283"/>
      <c r="G49" s="1283"/>
      <c r="H49" s="1284"/>
      <c r="I49" s="107" t="s">
        <v>537</v>
      </c>
      <c r="J49" s="108" t="s">
        <v>537</v>
      </c>
      <c r="K49" s="108" t="s">
        <v>537</v>
      </c>
      <c r="L49" s="108" t="s">
        <v>537</v>
      </c>
      <c r="M49" s="109" t="s">
        <v>537</v>
      </c>
    </row>
    <row r="50" spans="2:13" ht="27.75" customHeight="1" x14ac:dyDescent="0.15">
      <c r="B50" s="1288" t="s">
        <v>40</v>
      </c>
      <c r="C50" s="1289"/>
      <c r="D50" s="112"/>
      <c r="E50" s="1283" t="s">
        <v>41</v>
      </c>
      <c r="F50" s="1283"/>
      <c r="G50" s="1283"/>
      <c r="H50" s="1284"/>
      <c r="I50" s="107">
        <v>10215</v>
      </c>
      <c r="J50" s="108">
        <v>9711</v>
      </c>
      <c r="K50" s="108">
        <v>10307</v>
      </c>
      <c r="L50" s="108">
        <v>8566</v>
      </c>
      <c r="M50" s="109">
        <v>8580</v>
      </c>
    </row>
    <row r="51" spans="2:13" ht="27.75" customHeight="1" x14ac:dyDescent="0.15">
      <c r="B51" s="1277"/>
      <c r="C51" s="1278"/>
      <c r="D51" s="106"/>
      <c r="E51" s="1283" t="s">
        <v>42</v>
      </c>
      <c r="F51" s="1283"/>
      <c r="G51" s="1283"/>
      <c r="H51" s="1284"/>
      <c r="I51" s="107">
        <v>775</v>
      </c>
      <c r="J51" s="108">
        <v>652</v>
      </c>
      <c r="K51" s="108">
        <v>550</v>
      </c>
      <c r="L51" s="108">
        <v>420</v>
      </c>
      <c r="M51" s="109">
        <v>311</v>
      </c>
    </row>
    <row r="52" spans="2:13" ht="27.75" customHeight="1" x14ac:dyDescent="0.15">
      <c r="B52" s="1279"/>
      <c r="C52" s="1280"/>
      <c r="D52" s="106"/>
      <c r="E52" s="1283" t="s">
        <v>43</v>
      </c>
      <c r="F52" s="1283"/>
      <c r="G52" s="1283"/>
      <c r="H52" s="1284"/>
      <c r="I52" s="107">
        <v>44231</v>
      </c>
      <c r="J52" s="108">
        <v>44373</v>
      </c>
      <c r="K52" s="108">
        <v>48468</v>
      </c>
      <c r="L52" s="108">
        <v>49595</v>
      </c>
      <c r="M52" s="109">
        <v>51586</v>
      </c>
    </row>
    <row r="53" spans="2:13" ht="27.75" customHeight="1" thickBot="1" x14ac:dyDescent="0.2">
      <c r="B53" s="1290" t="s">
        <v>44</v>
      </c>
      <c r="C53" s="1291"/>
      <c r="D53" s="113"/>
      <c r="E53" s="1292" t="s">
        <v>45</v>
      </c>
      <c r="F53" s="1292"/>
      <c r="G53" s="1292"/>
      <c r="H53" s="1293"/>
      <c r="I53" s="114">
        <v>22075</v>
      </c>
      <c r="J53" s="115">
        <v>26033</v>
      </c>
      <c r="K53" s="115">
        <v>20101</v>
      </c>
      <c r="L53" s="115">
        <v>20436</v>
      </c>
      <c r="M53" s="116">
        <v>21160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YNRUNsToyeKeHE360DICszF+kLfW2csEsCiMZLoqDjZ+PSk5lDYN0Pz6vrDLKZq7nwVGTPk8TvdxcRPKJLaMQ==" saltValue="pKRvqJxItt+Vtnp4iELY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302" t="s">
        <v>48</v>
      </c>
      <c r="D55" s="1302"/>
      <c r="E55" s="1303"/>
      <c r="F55" s="128">
        <v>6619</v>
      </c>
      <c r="G55" s="128">
        <v>6322</v>
      </c>
      <c r="H55" s="129">
        <v>6323</v>
      </c>
    </row>
    <row r="56" spans="2:8" ht="52.5" customHeight="1" x14ac:dyDescent="0.15">
      <c r="B56" s="130"/>
      <c r="C56" s="1304" t="s">
        <v>49</v>
      </c>
      <c r="D56" s="1304"/>
      <c r="E56" s="1305"/>
      <c r="F56" s="131">
        <v>1877</v>
      </c>
      <c r="G56" s="131">
        <v>628</v>
      </c>
      <c r="H56" s="132">
        <v>628</v>
      </c>
    </row>
    <row r="57" spans="2:8" ht="53.25" customHeight="1" x14ac:dyDescent="0.15">
      <c r="B57" s="130"/>
      <c r="C57" s="1306" t="s">
        <v>50</v>
      </c>
      <c r="D57" s="1306"/>
      <c r="E57" s="1307"/>
      <c r="F57" s="133">
        <v>4320</v>
      </c>
      <c r="G57" s="133">
        <v>3998</v>
      </c>
      <c r="H57" s="134">
        <v>3870</v>
      </c>
    </row>
    <row r="58" spans="2:8" ht="45.75" customHeight="1" x14ac:dyDescent="0.15">
      <c r="B58" s="135"/>
      <c r="C58" s="1294" t="s">
        <v>51</v>
      </c>
      <c r="D58" s="1295"/>
      <c r="E58" s="1296"/>
      <c r="F58" s="136"/>
      <c r="G58" s="136"/>
      <c r="H58" s="137"/>
    </row>
    <row r="59" spans="2:8" ht="45.75" customHeight="1" x14ac:dyDescent="0.15">
      <c r="B59" s="135"/>
      <c r="C59" s="1294" t="s">
        <v>52</v>
      </c>
      <c r="D59" s="1295"/>
      <c r="E59" s="1296"/>
      <c r="F59" s="136"/>
      <c r="G59" s="136"/>
      <c r="H59" s="137"/>
    </row>
    <row r="60" spans="2:8" ht="45.75" customHeight="1" x14ac:dyDescent="0.15">
      <c r="B60" s="135"/>
      <c r="C60" s="1294" t="s">
        <v>53</v>
      </c>
      <c r="D60" s="1295"/>
      <c r="E60" s="1296"/>
      <c r="F60" s="136"/>
      <c r="G60" s="136"/>
      <c r="H60" s="137"/>
    </row>
    <row r="61" spans="2:8" ht="45.75" customHeight="1" x14ac:dyDescent="0.15">
      <c r="B61" s="135"/>
      <c r="C61" s="1294" t="s">
        <v>53</v>
      </c>
      <c r="D61" s="1295"/>
      <c r="E61" s="1296"/>
      <c r="F61" s="136"/>
      <c r="G61" s="136"/>
      <c r="H61" s="137"/>
    </row>
    <row r="62" spans="2:8" ht="45.75" customHeight="1" thickBot="1" x14ac:dyDescent="0.2">
      <c r="B62" s="138"/>
      <c r="C62" s="1297" t="s">
        <v>52</v>
      </c>
      <c r="D62" s="1298"/>
      <c r="E62" s="1299"/>
      <c r="F62" s="139"/>
      <c r="G62" s="139"/>
      <c r="H62" s="140"/>
    </row>
    <row r="63" spans="2:8" ht="52.5" customHeight="1" thickBot="1" x14ac:dyDescent="0.2">
      <c r="B63" s="141"/>
      <c r="C63" s="1300" t="s">
        <v>54</v>
      </c>
      <c r="D63" s="1300"/>
      <c r="E63" s="1301"/>
      <c r="F63" s="142">
        <v>12815</v>
      </c>
      <c r="G63" s="142">
        <v>10947</v>
      </c>
      <c r="H63" s="143">
        <v>10820</v>
      </c>
    </row>
    <row r="64" spans="2:8" ht="15" customHeight="1" x14ac:dyDescent="0.15"/>
  </sheetData>
  <sheetProtection algorithmName="SHA-512" hashValue="uhSKY78Ql24rQz0R8rZIGCnmtD4X5TNrEmsTE8HDNKimCIfDopOcu0A4AF1bcsyUCRimfkArKc0sxCCyT5a2Kg==" saltValue="11vCgoXedHWbXfKCF8gP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625</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626</v>
      </c>
    </row>
    <row r="50" spans="1:109" x14ac:dyDescent="0.15">
      <c r="B50" s="395"/>
      <c r="G50" s="1308"/>
      <c r="H50" s="1308"/>
      <c r="I50" s="1308"/>
      <c r="J50" s="1308"/>
      <c r="K50" s="405"/>
      <c r="L50" s="405"/>
      <c r="M50" s="406"/>
      <c r="N50" s="406"/>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578</v>
      </c>
      <c r="BQ50" s="1314"/>
      <c r="BR50" s="1314"/>
      <c r="BS50" s="1314"/>
      <c r="BT50" s="1314"/>
      <c r="BU50" s="1314"/>
      <c r="BV50" s="1314"/>
      <c r="BW50" s="1314"/>
      <c r="BX50" s="1314" t="s">
        <v>579</v>
      </c>
      <c r="BY50" s="1314"/>
      <c r="BZ50" s="1314"/>
      <c r="CA50" s="1314"/>
      <c r="CB50" s="1314"/>
      <c r="CC50" s="1314"/>
      <c r="CD50" s="1314"/>
      <c r="CE50" s="1314"/>
      <c r="CF50" s="1314" t="s">
        <v>580</v>
      </c>
      <c r="CG50" s="1314"/>
      <c r="CH50" s="1314"/>
      <c r="CI50" s="1314"/>
      <c r="CJ50" s="1314"/>
      <c r="CK50" s="1314"/>
      <c r="CL50" s="1314"/>
      <c r="CM50" s="1314"/>
      <c r="CN50" s="1314" t="s">
        <v>581</v>
      </c>
      <c r="CO50" s="1314"/>
      <c r="CP50" s="1314"/>
      <c r="CQ50" s="1314"/>
      <c r="CR50" s="1314"/>
      <c r="CS50" s="1314"/>
      <c r="CT50" s="1314"/>
      <c r="CU50" s="1314"/>
      <c r="CV50" s="1314" t="s">
        <v>582</v>
      </c>
      <c r="CW50" s="1314"/>
      <c r="CX50" s="1314"/>
      <c r="CY50" s="1314"/>
      <c r="CZ50" s="1314"/>
      <c r="DA50" s="1314"/>
      <c r="DB50" s="1314"/>
      <c r="DC50" s="1314"/>
    </row>
    <row r="51" spans="1:109" ht="13.5" customHeight="1" x14ac:dyDescent="0.15">
      <c r="B51" s="395"/>
      <c r="G51" s="1325"/>
      <c r="H51" s="1325"/>
      <c r="I51" s="1329"/>
      <c r="J51" s="1329"/>
      <c r="K51" s="1315"/>
      <c r="L51" s="1315"/>
      <c r="M51" s="1315"/>
      <c r="N51" s="1315"/>
      <c r="AM51" s="404"/>
      <c r="AN51" s="1313" t="s">
        <v>627</v>
      </c>
      <c r="AO51" s="1313"/>
      <c r="AP51" s="1313"/>
      <c r="AQ51" s="1313"/>
      <c r="AR51" s="1313"/>
      <c r="AS51" s="1313"/>
      <c r="AT51" s="1313"/>
      <c r="AU51" s="1313"/>
      <c r="AV51" s="1313"/>
      <c r="AW51" s="1313"/>
      <c r="AX51" s="1313"/>
      <c r="AY51" s="1313"/>
      <c r="AZ51" s="1313"/>
      <c r="BA51" s="1313"/>
      <c r="BB51" s="1313" t="s">
        <v>628</v>
      </c>
      <c r="BC51" s="1313"/>
      <c r="BD51" s="1313"/>
      <c r="BE51" s="1313"/>
      <c r="BF51" s="1313"/>
      <c r="BG51" s="1313"/>
      <c r="BH51" s="1313"/>
      <c r="BI51" s="1313"/>
      <c r="BJ51" s="1313"/>
      <c r="BK51" s="1313"/>
      <c r="BL51" s="1313"/>
      <c r="BM51" s="1313"/>
      <c r="BN51" s="1313"/>
      <c r="BO51" s="1313"/>
      <c r="BP51" s="1310">
        <v>110.9</v>
      </c>
      <c r="BQ51" s="1310"/>
      <c r="BR51" s="1310"/>
      <c r="BS51" s="1310"/>
      <c r="BT51" s="1310"/>
      <c r="BU51" s="1310"/>
      <c r="BV51" s="1310"/>
      <c r="BW51" s="1310"/>
      <c r="BX51" s="1310">
        <v>133.19999999999999</v>
      </c>
      <c r="BY51" s="1310"/>
      <c r="BZ51" s="1310"/>
      <c r="CA51" s="1310"/>
      <c r="CB51" s="1310"/>
      <c r="CC51" s="1310"/>
      <c r="CD51" s="1310"/>
      <c r="CE51" s="1310"/>
      <c r="CF51" s="1310">
        <v>103.5</v>
      </c>
      <c r="CG51" s="1310"/>
      <c r="CH51" s="1310"/>
      <c r="CI51" s="1310"/>
      <c r="CJ51" s="1310"/>
      <c r="CK51" s="1310"/>
      <c r="CL51" s="1310"/>
      <c r="CM51" s="1310"/>
      <c r="CN51" s="1310">
        <v>104.2</v>
      </c>
      <c r="CO51" s="1310"/>
      <c r="CP51" s="1310"/>
      <c r="CQ51" s="1310"/>
      <c r="CR51" s="1310"/>
      <c r="CS51" s="1310"/>
      <c r="CT51" s="1310"/>
      <c r="CU51" s="1310"/>
      <c r="CV51" s="1310">
        <v>108</v>
      </c>
      <c r="CW51" s="1310"/>
      <c r="CX51" s="1310"/>
      <c r="CY51" s="1310"/>
      <c r="CZ51" s="1310"/>
      <c r="DA51" s="1310"/>
      <c r="DB51" s="1310"/>
      <c r="DC51" s="1310"/>
    </row>
    <row r="52" spans="1:109" x14ac:dyDescent="0.15">
      <c r="B52" s="395"/>
      <c r="G52" s="1325"/>
      <c r="H52" s="1325"/>
      <c r="I52" s="1329"/>
      <c r="J52" s="1329"/>
      <c r="K52" s="1315"/>
      <c r="L52" s="1315"/>
      <c r="M52" s="1315"/>
      <c r="N52" s="1315"/>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25"/>
      <c r="H53" s="1325"/>
      <c r="I53" s="1308"/>
      <c r="J53" s="1308"/>
      <c r="K53" s="1315"/>
      <c r="L53" s="1315"/>
      <c r="M53" s="1315"/>
      <c r="N53" s="1315"/>
      <c r="AM53" s="404"/>
      <c r="AN53" s="1313"/>
      <c r="AO53" s="1313"/>
      <c r="AP53" s="1313"/>
      <c r="AQ53" s="1313"/>
      <c r="AR53" s="1313"/>
      <c r="AS53" s="1313"/>
      <c r="AT53" s="1313"/>
      <c r="AU53" s="1313"/>
      <c r="AV53" s="1313"/>
      <c r="AW53" s="1313"/>
      <c r="AX53" s="1313"/>
      <c r="AY53" s="1313"/>
      <c r="AZ53" s="1313"/>
      <c r="BA53" s="1313"/>
      <c r="BB53" s="1313" t="s">
        <v>629</v>
      </c>
      <c r="BC53" s="1313"/>
      <c r="BD53" s="1313"/>
      <c r="BE53" s="1313"/>
      <c r="BF53" s="1313"/>
      <c r="BG53" s="1313"/>
      <c r="BH53" s="1313"/>
      <c r="BI53" s="1313"/>
      <c r="BJ53" s="1313"/>
      <c r="BK53" s="1313"/>
      <c r="BL53" s="1313"/>
      <c r="BM53" s="1313"/>
      <c r="BN53" s="1313"/>
      <c r="BO53" s="1313"/>
      <c r="BP53" s="1310">
        <v>47.9</v>
      </c>
      <c r="BQ53" s="1310"/>
      <c r="BR53" s="1310"/>
      <c r="BS53" s="1310"/>
      <c r="BT53" s="1310"/>
      <c r="BU53" s="1310"/>
      <c r="BV53" s="1310"/>
      <c r="BW53" s="1310"/>
      <c r="BX53" s="1310">
        <v>48.1</v>
      </c>
      <c r="BY53" s="1310"/>
      <c r="BZ53" s="1310"/>
      <c r="CA53" s="1310"/>
      <c r="CB53" s="1310"/>
      <c r="CC53" s="1310"/>
      <c r="CD53" s="1310"/>
      <c r="CE53" s="1310"/>
      <c r="CF53" s="1310">
        <v>46.5</v>
      </c>
      <c r="CG53" s="1310"/>
      <c r="CH53" s="1310"/>
      <c r="CI53" s="1310"/>
      <c r="CJ53" s="1310"/>
      <c r="CK53" s="1310"/>
      <c r="CL53" s="1310"/>
      <c r="CM53" s="1310"/>
      <c r="CN53" s="1310">
        <v>47.1</v>
      </c>
      <c r="CO53" s="1310"/>
      <c r="CP53" s="1310"/>
      <c r="CQ53" s="1310"/>
      <c r="CR53" s="1310"/>
      <c r="CS53" s="1310"/>
      <c r="CT53" s="1310"/>
      <c r="CU53" s="1310"/>
      <c r="CV53" s="1310">
        <v>49.8</v>
      </c>
      <c r="CW53" s="1310"/>
      <c r="CX53" s="1310"/>
      <c r="CY53" s="1310"/>
      <c r="CZ53" s="1310"/>
      <c r="DA53" s="1310"/>
      <c r="DB53" s="1310"/>
      <c r="DC53" s="1310"/>
    </row>
    <row r="54" spans="1:109" x14ac:dyDescent="0.15">
      <c r="A54" s="403"/>
      <c r="B54" s="395"/>
      <c r="G54" s="1325"/>
      <c r="H54" s="1325"/>
      <c r="I54" s="1308"/>
      <c r="J54" s="1308"/>
      <c r="K54" s="1315"/>
      <c r="L54" s="1315"/>
      <c r="M54" s="1315"/>
      <c r="N54" s="1315"/>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08"/>
      <c r="H55" s="1308"/>
      <c r="I55" s="1308"/>
      <c r="J55" s="1308"/>
      <c r="K55" s="1315"/>
      <c r="L55" s="1315"/>
      <c r="M55" s="1315"/>
      <c r="N55" s="1315"/>
      <c r="AN55" s="1314" t="s">
        <v>630</v>
      </c>
      <c r="AO55" s="1314"/>
      <c r="AP55" s="1314"/>
      <c r="AQ55" s="1314"/>
      <c r="AR55" s="1314"/>
      <c r="AS55" s="1314"/>
      <c r="AT55" s="1314"/>
      <c r="AU55" s="1314"/>
      <c r="AV55" s="1314"/>
      <c r="AW55" s="1314"/>
      <c r="AX55" s="1314"/>
      <c r="AY55" s="1314"/>
      <c r="AZ55" s="1314"/>
      <c r="BA55" s="1314"/>
      <c r="BB55" s="1313" t="s">
        <v>628</v>
      </c>
      <c r="BC55" s="1313"/>
      <c r="BD55" s="1313"/>
      <c r="BE55" s="1313"/>
      <c r="BF55" s="1313"/>
      <c r="BG55" s="1313"/>
      <c r="BH55" s="1313"/>
      <c r="BI55" s="1313"/>
      <c r="BJ55" s="1313"/>
      <c r="BK55" s="1313"/>
      <c r="BL55" s="1313"/>
      <c r="BM55" s="1313"/>
      <c r="BN55" s="1313"/>
      <c r="BO55" s="1313"/>
      <c r="BP55" s="1310">
        <v>37.299999999999997</v>
      </c>
      <c r="BQ55" s="1310"/>
      <c r="BR55" s="1310"/>
      <c r="BS55" s="1310"/>
      <c r="BT55" s="1310"/>
      <c r="BU55" s="1310"/>
      <c r="BV55" s="1310"/>
      <c r="BW55" s="1310"/>
      <c r="BX55" s="1310">
        <v>33.1</v>
      </c>
      <c r="BY55" s="1310"/>
      <c r="BZ55" s="1310"/>
      <c r="CA55" s="1310"/>
      <c r="CB55" s="1310"/>
      <c r="CC55" s="1310"/>
      <c r="CD55" s="1310"/>
      <c r="CE55" s="1310"/>
      <c r="CF55" s="1310">
        <v>31.3</v>
      </c>
      <c r="CG55" s="1310"/>
      <c r="CH55" s="1310"/>
      <c r="CI55" s="1310"/>
      <c r="CJ55" s="1310"/>
      <c r="CK55" s="1310"/>
      <c r="CL55" s="1310"/>
      <c r="CM55" s="1310"/>
      <c r="CN55" s="1310">
        <v>25.3</v>
      </c>
      <c r="CO55" s="1310"/>
      <c r="CP55" s="1310"/>
      <c r="CQ55" s="1310"/>
      <c r="CR55" s="1310"/>
      <c r="CS55" s="1310"/>
      <c r="CT55" s="1310"/>
      <c r="CU55" s="1310"/>
      <c r="CV55" s="1310">
        <v>25.5</v>
      </c>
      <c r="CW55" s="1310"/>
      <c r="CX55" s="1310"/>
      <c r="CY55" s="1310"/>
      <c r="CZ55" s="1310"/>
      <c r="DA55" s="1310"/>
      <c r="DB55" s="1310"/>
      <c r="DC55" s="1310"/>
    </row>
    <row r="56" spans="1:109" x14ac:dyDescent="0.15">
      <c r="A56" s="403"/>
      <c r="B56" s="395"/>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08"/>
      <c r="H57" s="1308"/>
      <c r="I57" s="1311"/>
      <c r="J57" s="1311"/>
      <c r="K57" s="1315"/>
      <c r="L57" s="1315"/>
      <c r="M57" s="1315"/>
      <c r="N57" s="1315"/>
      <c r="AM57" s="388"/>
      <c r="AN57" s="1314"/>
      <c r="AO57" s="1314"/>
      <c r="AP57" s="1314"/>
      <c r="AQ57" s="1314"/>
      <c r="AR57" s="1314"/>
      <c r="AS57" s="1314"/>
      <c r="AT57" s="1314"/>
      <c r="AU57" s="1314"/>
      <c r="AV57" s="1314"/>
      <c r="AW57" s="1314"/>
      <c r="AX57" s="1314"/>
      <c r="AY57" s="1314"/>
      <c r="AZ57" s="1314"/>
      <c r="BA57" s="1314"/>
      <c r="BB57" s="1313" t="s">
        <v>629</v>
      </c>
      <c r="BC57" s="1313"/>
      <c r="BD57" s="1313"/>
      <c r="BE57" s="1313"/>
      <c r="BF57" s="1313"/>
      <c r="BG57" s="1313"/>
      <c r="BH57" s="1313"/>
      <c r="BI57" s="1313"/>
      <c r="BJ57" s="1313"/>
      <c r="BK57" s="1313"/>
      <c r="BL57" s="1313"/>
      <c r="BM57" s="1313"/>
      <c r="BN57" s="1313"/>
      <c r="BO57" s="1313"/>
      <c r="BP57" s="1310">
        <v>55.2</v>
      </c>
      <c r="BQ57" s="1310"/>
      <c r="BR57" s="1310"/>
      <c r="BS57" s="1310"/>
      <c r="BT57" s="1310"/>
      <c r="BU57" s="1310"/>
      <c r="BV57" s="1310"/>
      <c r="BW57" s="1310"/>
      <c r="BX57" s="1310">
        <v>57.2</v>
      </c>
      <c r="BY57" s="1310"/>
      <c r="BZ57" s="1310"/>
      <c r="CA57" s="1310"/>
      <c r="CB57" s="1310"/>
      <c r="CC57" s="1310"/>
      <c r="CD57" s="1310"/>
      <c r="CE57" s="1310"/>
      <c r="CF57" s="1310">
        <v>58.5</v>
      </c>
      <c r="CG57" s="1310"/>
      <c r="CH57" s="1310"/>
      <c r="CI57" s="1310"/>
      <c r="CJ57" s="1310"/>
      <c r="CK57" s="1310"/>
      <c r="CL57" s="1310"/>
      <c r="CM57" s="1310"/>
      <c r="CN57" s="1310">
        <v>59.8</v>
      </c>
      <c r="CO57" s="1310"/>
      <c r="CP57" s="1310"/>
      <c r="CQ57" s="1310"/>
      <c r="CR57" s="1310"/>
      <c r="CS57" s="1310"/>
      <c r="CT57" s="1310"/>
      <c r="CU57" s="1310"/>
      <c r="CV57" s="1310">
        <v>60.6</v>
      </c>
      <c r="CW57" s="1310"/>
      <c r="CX57" s="1310"/>
      <c r="CY57" s="1310"/>
      <c r="CZ57" s="1310"/>
      <c r="DA57" s="1310"/>
      <c r="DB57" s="1310"/>
      <c r="DC57" s="1310"/>
      <c r="DD57" s="408"/>
      <c r="DE57" s="407"/>
    </row>
    <row r="58" spans="1:109" s="403" customFormat="1" x14ac:dyDescent="0.15">
      <c r="A58" s="388"/>
      <c r="B58" s="407"/>
      <c r="G58" s="1308"/>
      <c r="H58" s="1308"/>
      <c r="I58" s="1311"/>
      <c r="J58" s="1311"/>
      <c r="K58" s="1315"/>
      <c r="L58" s="1315"/>
      <c r="M58" s="1315"/>
      <c r="N58" s="1315"/>
      <c r="AM58" s="388"/>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631</v>
      </c>
    </row>
    <row r="64" spans="1:109" x14ac:dyDescent="0.15">
      <c r="B64" s="395"/>
      <c r="G64" s="402"/>
      <c r="I64" s="415"/>
      <c r="J64" s="415"/>
      <c r="K64" s="415"/>
      <c r="L64" s="415"/>
      <c r="M64" s="415"/>
      <c r="N64" s="416"/>
      <c r="AM64" s="402"/>
      <c r="AN64" s="402" t="s">
        <v>624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632</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626</v>
      </c>
    </row>
    <row r="72" spans="2:107" x14ac:dyDescent="0.15">
      <c r="B72" s="395"/>
      <c r="G72" s="1308"/>
      <c r="H72" s="1308"/>
      <c r="I72" s="1308"/>
      <c r="J72" s="1308"/>
      <c r="K72" s="405"/>
      <c r="L72" s="405"/>
      <c r="M72" s="406"/>
      <c r="N72" s="406"/>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578</v>
      </c>
      <c r="BQ72" s="1314"/>
      <c r="BR72" s="1314"/>
      <c r="BS72" s="1314"/>
      <c r="BT72" s="1314"/>
      <c r="BU72" s="1314"/>
      <c r="BV72" s="1314"/>
      <c r="BW72" s="1314"/>
      <c r="BX72" s="1314" t="s">
        <v>579</v>
      </c>
      <c r="BY72" s="1314"/>
      <c r="BZ72" s="1314"/>
      <c r="CA72" s="1314"/>
      <c r="CB72" s="1314"/>
      <c r="CC72" s="1314"/>
      <c r="CD72" s="1314"/>
      <c r="CE72" s="1314"/>
      <c r="CF72" s="1314" t="s">
        <v>580</v>
      </c>
      <c r="CG72" s="1314"/>
      <c r="CH72" s="1314"/>
      <c r="CI72" s="1314"/>
      <c r="CJ72" s="1314"/>
      <c r="CK72" s="1314"/>
      <c r="CL72" s="1314"/>
      <c r="CM72" s="1314"/>
      <c r="CN72" s="1314" t="s">
        <v>581</v>
      </c>
      <c r="CO72" s="1314"/>
      <c r="CP72" s="1314"/>
      <c r="CQ72" s="1314"/>
      <c r="CR72" s="1314"/>
      <c r="CS72" s="1314"/>
      <c r="CT72" s="1314"/>
      <c r="CU72" s="1314"/>
      <c r="CV72" s="1314" t="s">
        <v>582</v>
      </c>
      <c r="CW72" s="1314"/>
      <c r="CX72" s="1314"/>
      <c r="CY72" s="1314"/>
      <c r="CZ72" s="1314"/>
      <c r="DA72" s="1314"/>
      <c r="DB72" s="1314"/>
      <c r="DC72" s="1314"/>
    </row>
    <row r="73" spans="2:107" x14ac:dyDescent="0.15">
      <c r="B73" s="395"/>
      <c r="G73" s="1325"/>
      <c r="H73" s="1325"/>
      <c r="I73" s="1325"/>
      <c r="J73" s="1325"/>
      <c r="K73" s="1309"/>
      <c r="L73" s="1309"/>
      <c r="M73" s="1309"/>
      <c r="N73" s="1309"/>
      <c r="AM73" s="404"/>
      <c r="AN73" s="1313" t="s">
        <v>627</v>
      </c>
      <c r="AO73" s="1313"/>
      <c r="AP73" s="1313"/>
      <c r="AQ73" s="1313"/>
      <c r="AR73" s="1313"/>
      <c r="AS73" s="1313"/>
      <c r="AT73" s="1313"/>
      <c r="AU73" s="1313"/>
      <c r="AV73" s="1313"/>
      <c r="AW73" s="1313"/>
      <c r="AX73" s="1313"/>
      <c r="AY73" s="1313"/>
      <c r="AZ73" s="1313"/>
      <c r="BA73" s="1313"/>
      <c r="BB73" s="1313" t="s">
        <v>628</v>
      </c>
      <c r="BC73" s="1313"/>
      <c r="BD73" s="1313"/>
      <c r="BE73" s="1313"/>
      <c r="BF73" s="1313"/>
      <c r="BG73" s="1313"/>
      <c r="BH73" s="1313"/>
      <c r="BI73" s="1313"/>
      <c r="BJ73" s="1313"/>
      <c r="BK73" s="1313"/>
      <c r="BL73" s="1313"/>
      <c r="BM73" s="1313"/>
      <c r="BN73" s="1313"/>
      <c r="BO73" s="1313"/>
      <c r="BP73" s="1310">
        <v>110.9</v>
      </c>
      <c r="BQ73" s="1310"/>
      <c r="BR73" s="1310"/>
      <c r="BS73" s="1310"/>
      <c r="BT73" s="1310"/>
      <c r="BU73" s="1310"/>
      <c r="BV73" s="1310"/>
      <c r="BW73" s="1310"/>
      <c r="BX73" s="1310">
        <v>133.19999999999999</v>
      </c>
      <c r="BY73" s="1310"/>
      <c r="BZ73" s="1310"/>
      <c r="CA73" s="1310"/>
      <c r="CB73" s="1310"/>
      <c r="CC73" s="1310"/>
      <c r="CD73" s="1310"/>
      <c r="CE73" s="1310"/>
      <c r="CF73" s="1310">
        <v>103.5</v>
      </c>
      <c r="CG73" s="1310"/>
      <c r="CH73" s="1310"/>
      <c r="CI73" s="1310"/>
      <c r="CJ73" s="1310"/>
      <c r="CK73" s="1310"/>
      <c r="CL73" s="1310"/>
      <c r="CM73" s="1310"/>
      <c r="CN73" s="1310">
        <v>104.2</v>
      </c>
      <c r="CO73" s="1310"/>
      <c r="CP73" s="1310"/>
      <c r="CQ73" s="1310"/>
      <c r="CR73" s="1310"/>
      <c r="CS73" s="1310"/>
      <c r="CT73" s="1310"/>
      <c r="CU73" s="1310"/>
      <c r="CV73" s="1310">
        <v>108</v>
      </c>
      <c r="CW73" s="1310"/>
      <c r="CX73" s="1310"/>
      <c r="CY73" s="1310"/>
      <c r="CZ73" s="1310"/>
      <c r="DA73" s="1310"/>
      <c r="DB73" s="1310"/>
      <c r="DC73" s="1310"/>
    </row>
    <row r="74" spans="2:107" x14ac:dyDescent="0.15">
      <c r="B74" s="395"/>
      <c r="G74" s="1325"/>
      <c r="H74" s="1325"/>
      <c r="I74" s="1325"/>
      <c r="J74" s="1325"/>
      <c r="K74" s="1309"/>
      <c r="L74" s="1309"/>
      <c r="M74" s="1309"/>
      <c r="N74" s="1309"/>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25"/>
      <c r="H75" s="1325"/>
      <c r="I75" s="1308"/>
      <c r="J75" s="1308"/>
      <c r="K75" s="1315"/>
      <c r="L75" s="1315"/>
      <c r="M75" s="1315"/>
      <c r="N75" s="1315"/>
      <c r="AM75" s="404"/>
      <c r="AN75" s="1313"/>
      <c r="AO75" s="1313"/>
      <c r="AP75" s="1313"/>
      <c r="AQ75" s="1313"/>
      <c r="AR75" s="1313"/>
      <c r="AS75" s="1313"/>
      <c r="AT75" s="1313"/>
      <c r="AU75" s="1313"/>
      <c r="AV75" s="1313"/>
      <c r="AW75" s="1313"/>
      <c r="AX75" s="1313"/>
      <c r="AY75" s="1313"/>
      <c r="AZ75" s="1313"/>
      <c r="BA75" s="1313"/>
      <c r="BB75" s="1313" t="s">
        <v>633</v>
      </c>
      <c r="BC75" s="1313"/>
      <c r="BD75" s="1313"/>
      <c r="BE75" s="1313"/>
      <c r="BF75" s="1313"/>
      <c r="BG75" s="1313"/>
      <c r="BH75" s="1313"/>
      <c r="BI75" s="1313"/>
      <c r="BJ75" s="1313"/>
      <c r="BK75" s="1313"/>
      <c r="BL75" s="1313"/>
      <c r="BM75" s="1313"/>
      <c r="BN75" s="1313"/>
      <c r="BO75" s="1313"/>
      <c r="BP75" s="1310">
        <v>11.4</v>
      </c>
      <c r="BQ75" s="1310"/>
      <c r="BR75" s="1310"/>
      <c r="BS75" s="1310"/>
      <c r="BT75" s="1310"/>
      <c r="BU75" s="1310"/>
      <c r="BV75" s="1310"/>
      <c r="BW75" s="1310"/>
      <c r="BX75" s="1310">
        <v>10.199999999999999</v>
      </c>
      <c r="BY75" s="1310"/>
      <c r="BZ75" s="1310"/>
      <c r="CA75" s="1310"/>
      <c r="CB75" s="1310"/>
      <c r="CC75" s="1310"/>
      <c r="CD75" s="1310"/>
      <c r="CE75" s="1310"/>
      <c r="CF75" s="1310">
        <v>9</v>
      </c>
      <c r="CG75" s="1310"/>
      <c r="CH75" s="1310"/>
      <c r="CI75" s="1310"/>
      <c r="CJ75" s="1310"/>
      <c r="CK75" s="1310"/>
      <c r="CL75" s="1310"/>
      <c r="CM75" s="1310"/>
      <c r="CN75" s="1310">
        <v>8.6999999999999993</v>
      </c>
      <c r="CO75" s="1310"/>
      <c r="CP75" s="1310"/>
      <c r="CQ75" s="1310"/>
      <c r="CR75" s="1310"/>
      <c r="CS75" s="1310"/>
      <c r="CT75" s="1310"/>
      <c r="CU75" s="1310"/>
      <c r="CV75" s="1310">
        <v>8.6</v>
      </c>
      <c r="CW75" s="1310"/>
      <c r="CX75" s="1310"/>
      <c r="CY75" s="1310"/>
      <c r="CZ75" s="1310"/>
      <c r="DA75" s="1310"/>
      <c r="DB75" s="1310"/>
      <c r="DC75" s="1310"/>
    </row>
    <row r="76" spans="2:107" x14ac:dyDescent="0.15">
      <c r="B76" s="395"/>
      <c r="G76" s="1325"/>
      <c r="H76" s="1325"/>
      <c r="I76" s="1308"/>
      <c r="J76" s="1308"/>
      <c r="K76" s="1315"/>
      <c r="L76" s="1315"/>
      <c r="M76" s="1315"/>
      <c r="N76" s="1315"/>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08"/>
      <c r="H77" s="1308"/>
      <c r="I77" s="1308"/>
      <c r="J77" s="1308"/>
      <c r="K77" s="1309"/>
      <c r="L77" s="1309"/>
      <c r="M77" s="1309"/>
      <c r="N77" s="1309"/>
      <c r="AN77" s="1314" t="s">
        <v>630</v>
      </c>
      <c r="AO77" s="1314"/>
      <c r="AP77" s="1314"/>
      <c r="AQ77" s="1314"/>
      <c r="AR77" s="1314"/>
      <c r="AS77" s="1314"/>
      <c r="AT77" s="1314"/>
      <c r="AU77" s="1314"/>
      <c r="AV77" s="1314"/>
      <c r="AW77" s="1314"/>
      <c r="AX77" s="1314"/>
      <c r="AY77" s="1314"/>
      <c r="AZ77" s="1314"/>
      <c r="BA77" s="1314"/>
      <c r="BB77" s="1313" t="s">
        <v>628</v>
      </c>
      <c r="BC77" s="1313"/>
      <c r="BD77" s="1313"/>
      <c r="BE77" s="1313"/>
      <c r="BF77" s="1313"/>
      <c r="BG77" s="1313"/>
      <c r="BH77" s="1313"/>
      <c r="BI77" s="1313"/>
      <c r="BJ77" s="1313"/>
      <c r="BK77" s="1313"/>
      <c r="BL77" s="1313"/>
      <c r="BM77" s="1313"/>
      <c r="BN77" s="1313"/>
      <c r="BO77" s="1313"/>
      <c r="BP77" s="1310">
        <v>37.299999999999997</v>
      </c>
      <c r="BQ77" s="1310"/>
      <c r="BR77" s="1310"/>
      <c r="BS77" s="1310"/>
      <c r="BT77" s="1310"/>
      <c r="BU77" s="1310"/>
      <c r="BV77" s="1310"/>
      <c r="BW77" s="1310"/>
      <c r="BX77" s="1310">
        <v>33.1</v>
      </c>
      <c r="BY77" s="1310"/>
      <c r="BZ77" s="1310"/>
      <c r="CA77" s="1310"/>
      <c r="CB77" s="1310"/>
      <c r="CC77" s="1310"/>
      <c r="CD77" s="1310"/>
      <c r="CE77" s="1310"/>
      <c r="CF77" s="1310">
        <v>31.3</v>
      </c>
      <c r="CG77" s="1310"/>
      <c r="CH77" s="1310"/>
      <c r="CI77" s="1310"/>
      <c r="CJ77" s="1310"/>
      <c r="CK77" s="1310"/>
      <c r="CL77" s="1310"/>
      <c r="CM77" s="1310"/>
      <c r="CN77" s="1310">
        <v>25.3</v>
      </c>
      <c r="CO77" s="1310"/>
      <c r="CP77" s="1310"/>
      <c r="CQ77" s="1310"/>
      <c r="CR77" s="1310"/>
      <c r="CS77" s="1310"/>
      <c r="CT77" s="1310"/>
      <c r="CU77" s="1310"/>
      <c r="CV77" s="1310">
        <v>25.5</v>
      </c>
      <c r="CW77" s="1310"/>
      <c r="CX77" s="1310"/>
      <c r="CY77" s="1310"/>
      <c r="CZ77" s="1310"/>
      <c r="DA77" s="1310"/>
      <c r="DB77" s="1310"/>
      <c r="DC77" s="1310"/>
    </row>
    <row r="78" spans="2:107" x14ac:dyDescent="0.15">
      <c r="B78" s="395"/>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633</v>
      </c>
      <c r="BC79" s="1313"/>
      <c r="BD79" s="1313"/>
      <c r="BE79" s="1313"/>
      <c r="BF79" s="1313"/>
      <c r="BG79" s="1313"/>
      <c r="BH79" s="1313"/>
      <c r="BI79" s="1313"/>
      <c r="BJ79" s="1313"/>
      <c r="BK79" s="1313"/>
      <c r="BL79" s="1313"/>
      <c r="BM79" s="1313"/>
      <c r="BN79" s="1313"/>
      <c r="BO79" s="1313"/>
      <c r="BP79" s="1310">
        <v>7.8</v>
      </c>
      <c r="BQ79" s="1310"/>
      <c r="BR79" s="1310"/>
      <c r="BS79" s="1310"/>
      <c r="BT79" s="1310"/>
      <c r="BU79" s="1310"/>
      <c r="BV79" s="1310"/>
      <c r="BW79" s="1310"/>
      <c r="BX79" s="1310">
        <v>7.5</v>
      </c>
      <c r="BY79" s="1310"/>
      <c r="BZ79" s="1310"/>
      <c r="CA79" s="1310"/>
      <c r="CB79" s="1310"/>
      <c r="CC79" s="1310"/>
      <c r="CD79" s="1310"/>
      <c r="CE79" s="1310"/>
      <c r="CF79" s="1310">
        <v>7.2</v>
      </c>
      <c r="CG79" s="1310"/>
      <c r="CH79" s="1310"/>
      <c r="CI79" s="1310"/>
      <c r="CJ79" s="1310"/>
      <c r="CK79" s="1310"/>
      <c r="CL79" s="1310"/>
      <c r="CM79" s="1310"/>
      <c r="CN79" s="1310">
        <v>6.9</v>
      </c>
      <c r="CO79" s="1310"/>
      <c r="CP79" s="1310"/>
      <c r="CQ79" s="1310"/>
      <c r="CR79" s="1310"/>
      <c r="CS79" s="1310"/>
      <c r="CT79" s="1310"/>
      <c r="CU79" s="1310"/>
      <c r="CV79" s="1310">
        <v>6.6</v>
      </c>
      <c r="CW79" s="1310"/>
      <c r="CX79" s="1310"/>
      <c r="CY79" s="1310"/>
      <c r="CZ79" s="1310"/>
      <c r="DA79" s="1310"/>
      <c r="DB79" s="1310"/>
      <c r="DC79" s="1310"/>
    </row>
    <row r="80" spans="2:107" x14ac:dyDescent="0.15">
      <c r="B80" s="395"/>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AcUQRPEjna1+P4w+lmYT7Y5rv/qG+rsMl+mH3LM0RE2OX+vTzR6twp28sfJfclnQvbtK4JsZQEX700C2ovmyQ==" saltValue="TH6wJfITkokFssjGXRI2W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524</v>
      </c>
    </row>
  </sheetData>
  <sheetProtection algorithmName="SHA-512" hashValue="21ao31S7un7pxLe4rhTgs8mYtDAEUPeau9EpuIKTvvhOb3xiM37KVnHCaBiIpXDAyL0URdtswqUCy3hiDiEV0w==" saltValue="7RJo1zuKul1iE8I0stF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524</v>
      </c>
    </row>
  </sheetData>
  <sheetProtection algorithmName="SHA-512" hashValue="FPBWxDolnl+6UOgSie7EDyoIBW7brmP1Dxy7u67sj7WrOJ4g/tWBfqa+tHWPc9hrfFj4hacd8xdcGQSShudRlw==" saltValue="O16DNlxSRET53cC2EJUg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55</v>
      </c>
      <c r="E2" s="155"/>
      <c r="F2" s="156" t="s">
        <v>575</v>
      </c>
      <c r="G2" s="157"/>
      <c r="H2" s="158"/>
    </row>
    <row r="3" spans="1:8" x14ac:dyDescent="0.15">
      <c r="A3" s="154" t="s">
        <v>568</v>
      </c>
      <c r="B3" s="159"/>
      <c r="C3" s="160"/>
      <c r="D3" s="161">
        <v>68219</v>
      </c>
      <c r="E3" s="162"/>
      <c r="F3" s="163">
        <v>54227</v>
      </c>
      <c r="G3" s="164"/>
      <c r="H3" s="165"/>
    </row>
    <row r="4" spans="1:8" x14ac:dyDescent="0.15">
      <c r="A4" s="166"/>
      <c r="B4" s="167"/>
      <c r="C4" s="168"/>
      <c r="D4" s="169">
        <v>34226</v>
      </c>
      <c r="E4" s="170"/>
      <c r="F4" s="171">
        <v>29694</v>
      </c>
      <c r="G4" s="172"/>
      <c r="H4" s="173"/>
    </row>
    <row r="5" spans="1:8" x14ac:dyDescent="0.15">
      <c r="A5" s="154" t="s">
        <v>570</v>
      </c>
      <c r="B5" s="159"/>
      <c r="C5" s="160"/>
      <c r="D5" s="161">
        <v>127118</v>
      </c>
      <c r="E5" s="162"/>
      <c r="F5" s="163">
        <v>57295</v>
      </c>
      <c r="G5" s="164"/>
      <c r="H5" s="165"/>
    </row>
    <row r="6" spans="1:8" x14ac:dyDescent="0.15">
      <c r="A6" s="166"/>
      <c r="B6" s="167"/>
      <c r="C6" s="168"/>
      <c r="D6" s="169">
        <v>88650</v>
      </c>
      <c r="E6" s="170"/>
      <c r="F6" s="171">
        <v>32771</v>
      </c>
      <c r="G6" s="172"/>
      <c r="H6" s="173"/>
    </row>
    <row r="7" spans="1:8" x14ac:dyDescent="0.15">
      <c r="A7" s="154" t="s">
        <v>571</v>
      </c>
      <c r="B7" s="159"/>
      <c r="C7" s="160"/>
      <c r="D7" s="161">
        <v>68947</v>
      </c>
      <c r="E7" s="162"/>
      <c r="F7" s="163">
        <v>54110</v>
      </c>
      <c r="G7" s="164"/>
      <c r="H7" s="165"/>
    </row>
    <row r="8" spans="1:8" x14ac:dyDescent="0.15">
      <c r="A8" s="166"/>
      <c r="B8" s="167"/>
      <c r="C8" s="168"/>
      <c r="D8" s="169">
        <v>33954</v>
      </c>
      <c r="E8" s="170"/>
      <c r="F8" s="171">
        <v>30620</v>
      </c>
      <c r="G8" s="172"/>
      <c r="H8" s="173"/>
    </row>
    <row r="9" spans="1:8" x14ac:dyDescent="0.15">
      <c r="A9" s="154" t="s">
        <v>572</v>
      </c>
      <c r="B9" s="159"/>
      <c r="C9" s="160"/>
      <c r="D9" s="161">
        <v>103122</v>
      </c>
      <c r="E9" s="162"/>
      <c r="F9" s="163">
        <v>54684</v>
      </c>
      <c r="G9" s="164"/>
      <c r="H9" s="165"/>
    </row>
    <row r="10" spans="1:8" x14ac:dyDescent="0.15">
      <c r="A10" s="166"/>
      <c r="B10" s="167"/>
      <c r="C10" s="168"/>
      <c r="D10" s="169">
        <v>75021</v>
      </c>
      <c r="E10" s="170"/>
      <c r="F10" s="171">
        <v>32829</v>
      </c>
      <c r="G10" s="172"/>
      <c r="H10" s="173"/>
    </row>
    <row r="11" spans="1:8" x14ac:dyDescent="0.15">
      <c r="A11" s="154" t="s">
        <v>573</v>
      </c>
      <c r="B11" s="159"/>
      <c r="C11" s="160"/>
      <c r="D11" s="161">
        <v>125910</v>
      </c>
      <c r="E11" s="162"/>
      <c r="F11" s="163">
        <v>62383</v>
      </c>
      <c r="G11" s="164"/>
      <c r="H11" s="165"/>
    </row>
    <row r="12" spans="1:8" x14ac:dyDescent="0.15">
      <c r="A12" s="166"/>
      <c r="B12" s="167"/>
      <c r="C12" s="174"/>
      <c r="D12" s="169">
        <v>90639</v>
      </c>
      <c r="E12" s="170"/>
      <c r="F12" s="171">
        <v>35325</v>
      </c>
      <c r="G12" s="172"/>
      <c r="H12" s="173"/>
    </row>
    <row r="13" spans="1:8" x14ac:dyDescent="0.15">
      <c r="A13" s="154"/>
      <c r="B13" s="159"/>
      <c r="C13" s="175"/>
      <c r="D13" s="176">
        <v>98663</v>
      </c>
      <c r="E13" s="177"/>
      <c r="F13" s="178">
        <v>56540</v>
      </c>
      <c r="G13" s="179"/>
      <c r="H13" s="165"/>
    </row>
    <row r="14" spans="1:8" x14ac:dyDescent="0.15">
      <c r="A14" s="166"/>
      <c r="B14" s="167"/>
      <c r="C14" s="168"/>
      <c r="D14" s="169">
        <v>64498</v>
      </c>
      <c r="E14" s="170"/>
      <c r="F14" s="171">
        <v>32248</v>
      </c>
      <c r="G14" s="172"/>
      <c r="H14" s="173"/>
    </row>
    <row r="17" spans="1:11" x14ac:dyDescent="0.15">
      <c r="A17" s="150" t="s">
        <v>56</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57</v>
      </c>
      <c r="B19" s="180">
        <f>ROUND(VALUE(SUBSTITUTE(実質収支比率等に係る経年分析!F$48,"▲","-")),2)</f>
        <v>8.84</v>
      </c>
      <c r="C19" s="180">
        <f>ROUND(VALUE(SUBSTITUTE(実質収支比率等に係る経年分析!G$48,"▲","-")),2)</f>
        <v>8.65</v>
      </c>
      <c r="D19" s="180">
        <f>ROUND(VALUE(SUBSTITUTE(実質収支比率等に係る経年分析!H$48,"▲","-")),2)</f>
        <v>8.94</v>
      </c>
      <c r="E19" s="180">
        <f>ROUND(VALUE(SUBSTITUTE(実質収支比率等に係る経年分析!I$48,"▲","-")),2)</f>
        <v>10.23</v>
      </c>
      <c r="F19" s="180">
        <f>ROUND(VALUE(SUBSTITUTE(実質収支比率等に係る経年分析!J$48,"▲","-")),2)</f>
        <v>8.25</v>
      </c>
    </row>
    <row r="20" spans="1:11" x14ac:dyDescent="0.15">
      <c r="A20" s="180" t="s">
        <v>58</v>
      </c>
      <c r="B20" s="180">
        <f>ROUND(VALUE(SUBSTITUTE(実質収支比率等に係る経年分析!F$47,"▲","-")),2)</f>
        <v>28.9</v>
      </c>
      <c r="C20" s="180">
        <f>ROUND(VALUE(SUBSTITUTE(実質収支比率等に係る経年分析!G$47,"▲","-")),2)</f>
        <v>29.35</v>
      </c>
      <c r="D20" s="180">
        <f>ROUND(VALUE(SUBSTITUTE(実質収支比率等に係る経年分析!H$47,"▲","-")),2)</f>
        <v>28.48</v>
      </c>
      <c r="E20" s="180">
        <f>ROUND(VALUE(SUBSTITUTE(実質収支比率等に係る経年分析!I$47,"▲","-")),2)</f>
        <v>26.72</v>
      </c>
      <c r="F20" s="180">
        <f>ROUND(VALUE(SUBSTITUTE(実質収支比率等に係る経年分析!J$47,"▲","-")),2)</f>
        <v>26.69</v>
      </c>
    </row>
    <row r="21" spans="1:11" x14ac:dyDescent="0.15">
      <c r="A21" s="180" t="s">
        <v>59</v>
      </c>
      <c r="B21" s="180">
        <f>IF(ISNUMBER(VALUE(SUBSTITUTE(実質収支比率等に係る経年分析!F$49,"▲","-"))),ROUND(VALUE(SUBSTITUTE(実質収支比率等に係る経年分析!F$49,"▲","-")),2),NA())</f>
        <v>1</v>
      </c>
      <c r="C21" s="180">
        <f>IF(ISNUMBER(VALUE(SUBSTITUTE(実質収支比率等に係る経年分析!G$49,"▲","-"))),ROUND(VALUE(SUBSTITUTE(実質収支比率等に係る経年分析!G$49,"▲","-")),2),NA())</f>
        <v>3.09</v>
      </c>
      <c r="D21" s="180">
        <f>IF(ISNUMBER(VALUE(SUBSTITUTE(実質収支比率等に係る経年分析!H$49,"▲","-"))),ROUND(VALUE(SUBSTITUTE(実質収支比率等に係る経年分析!H$49,"▲","-")),2),NA())</f>
        <v>-0.54</v>
      </c>
      <c r="E21" s="180">
        <f>IF(ISNUMBER(VALUE(SUBSTITUTE(実質収支比率等に係る経年分析!I$49,"▲","-"))),ROUND(VALUE(SUBSTITUTE(実質収支比率等に係る経年分析!I$49,"▲","-")),2),NA())</f>
        <v>5.49</v>
      </c>
      <c r="F21" s="180">
        <f>IF(ISNUMBER(VALUE(SUBSTITUTE(実質収支比率等に係る経年分析!J$49,"▲","-"))),ROUND(VALUE(SUBSTITUTE(実質収支比率等に係る経年分析!J$49,"▲","-")),2),NA())</f>
        <v>-1.96</v>
      </c>
    </row>
    <row r="24" spans="1:11" x14ac:dyDescent="0.15">
      <c r="A24" s="150" t="s">
        <v>60</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61</v>
      </c>
      <c r="C26" s="181" t="s">
        <v>62</v>
      </c>
      <c r="D26" s="181" t="s">
        <v>61</v>
      </c>
      <c r="E26" s="181" t="s">
        <v>62</v>
      </c>
      <c r="F26" s="181" t="s">
        <v>61</v>
      </c>
      <c r="G26" s="181" t="s">
        <v>62</v>
      </c>
      <c r="H26" s="181" t="s">
        <v>61</v>
      </c>
      <c r="I26" s="181" t="s">
        <v>62</v>
      </c>
      <c r="J26" s="181" t="s">
        <v>61</v>
      </c>
      <c r="K26" s="181" t="s">
        <v>62</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0.56999999999999995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0.73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港湾上屋事業特別会計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0.64</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1.73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1.33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1.08</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2.78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2.2400000000000002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1.1000000000000001</v>
      </c>
    </row>
    <row r="32" spans="1:11" x14ac:dyDescent="0.15">
      <c r="A32" s="181" t="str">
        <f>IF(連結実質赤字比率に係る赤字・黒字の構成分析!C$38="",NA(),連結実質赤字比率に係る赤字・黒字の構成分析!C$38)</f>
        <v>簡易水道事業会計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1.79</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8.19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7.95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8.7200000000000006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8.27</v>
      </c>
    </row>
    <row r="35" spans="1:16" x14ac:dyDescent="0.15">
      <c r="A35" s="181" t="str">
        <f>IF(連結実質赤字比率に係る赤字・黒字の構成分析!C$35="",NA(),連結実質赤字比率に係る赤字・黒字の構成分析!C$35)</f>
        <v>工業用水道事業会計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13.45</v>
      </c>
    </row>
    <row r="36" spans="1:16" x14ac:dyDescent="0.15">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0.08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7.0000000000000007E-2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0.05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0.03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0.01</v>
      </c>
      <c r="K36" s="181" t="e">
        <f>IF(ROUND(VALUE(SUBSTITUTE(連結実質赤字比率に係る赤字・黒字の構成分析!J$34,"▲", "-")), 2) &gt;= 0, ABS(ROUND(VALUE(SUBSTITUTE(連結実質赤字比率に係る赤字・黒字の構成分析!J$34,"▲", "-")), 2)), NA())</f>
        <v>#N/A</v>
      </c>
    </row>
    <row r="39" spans="1:16" x14ac:dyDescent="0.15">
      <c r="A39" s="150" t="s">
        <v>63</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64</v>
      </c>
      <c r="C41" s="182"/>
      <c r="D41" s="182" t="s">
        <v>65</v>
      </c>
      <c r="E41" s="182" t="s">
        <v>64</v>
      </c>
      <c r="F41" s="182"/>
      <c r="G41" s="182" t="s">
        <v>65</v>
      </c>
      <c r="H41" s="182" t="s">
        <v>64</v>
      </c>
      <c r="I41" s="182"/>
      <c r="J41" s="182" t="s">
        <v>65</v>
      </c>
      <c r="K41" s="182" t="s">
        <v>64</v>
      </c>
      <c r="L41" s="182"/>
      <c r="M41" s="182" t="s">
        <v>65</v>
      </c>
      <c r="N41" s="182" t="s">
        <v>64</v>
      </c>
      <c r="O41" s="182"/>
      <c r="P41" s="182" t="s">
        <v>65</v>
      </c>
    </row>
    <row r="42" spans="1:16" x14ac:dyDescent="0.15">
      <c r="A42" s="182" t="s">
        <v>66</v>
      </c>
      <c r="B42" s="182"/>
      <c r="C42" s="182"/>
      <c r="D42" s="182">
        <f>'実質公債費比率（分子）の構造'!K$52</f>
        <v>3816</v>
      </c>
      <c r="E42" s="182"/>
      <c r="F42" s="182"/>
      <c r="G42" s="182">
        <f>'実質公債費比率（分子）の構造'!L$52</f>
        <v>3823</v>
      </c>
      <c r="H42" s="182"/>
      <c r="I42" s="182"/>
      <c r="J42" s="182">
        <f>'実質公債費比率（分子）の構造'!M$52</f>
        <v>3933</v>
      </c>
      <c r="K42" s="182"/>
      <c r="L42" s="182"/>
      <c r="M42" s="182">
        <f>'実質公債費比率（分子）の構造'!N$52</f>
        <v>4140</v>
      </c>
      <c r="N42" s="182"/>
      <c r="O42" s="182"/>
      <c r="P42" s="182">
        <f>'実質公債費比率（分子）の構造'!O$52</f>
        <v>4193</v>
      </c>
    </row>
    <row r="43" spans="1:16" x14ac:dyDescent="0.15">
      <c r="A43" s="182" t="s">
        <v>67</v>
      </c>
      <c r="B43" s="182">
        <f>'実質公債費比率（分子）の構造'!K$51</f>
        <v>0</v>
      </c>
      <c r="C43" s="182"/>
      <c r="D43" s="182"/>
      <c r="E43" s="182">
        <f>'実質公債費比率（分子）の構造'!L$51</f>
        <v>2</v>
      </c>
      <c r="F43" s="182"/>
      <c r="G43" s="182"/>
      <c r="H43" s="182">
        <f>'実質公債費比率（分子）の構造'!M$51</f>
        <v>0</v>
      </c>
      <c r="I43" s="182"/>
      <c r="J43" s="182"/>
      <c r="K43" s="182">
        <f>'実質公債費比率（分子）の構造'!N$51</f>
        <v>1</v>
      </c>
      <c r="L43" s="182"/>
      <c r="M43" s="182"/>
      <c r="N43" s="182">
        <f>'実質公債費比率（分子）の構造'!O$51</f>
        <v>0</v>
      </c>
      <c r="O43" s="182"/>
      <c r="P43" s="182"/>
    </row>
    <row r="44" spans="1:16" x14ac:dyDescent="0.15">
      <c r="A44" s="182" t="s">
        <v>68</v>
      </c>
      <c r="B44" s="182">
        <f>'実質公債費比率（分子）の構造'!K$50</f>
        <v>113</v>
      </c>
      <c r="C44" s="182"/>
      <c r="D44" s="182"/>
      <c r="E44" s="182">
        <f>'実質公債費比率（分子）の構造'!L$50</f>
        <v>112</v>
      </c>
      <c r="F44" s="182"/>
      <c r="G44" s="182"/>
      <c r="H44" s="182">
        <f>'実質公債費比率（分子）の構造'!M$50</f>
        <v>74</v>
      </c>
      <c r="I44" s="182"/>
      <c r="J44" s="182"/>
      <c r="K44" s="182">
        <f>'実質公債費比率（分子）の構造'!N$50</f>
        <v>66</v>
      </c>
      <c r="L44" s="182"/>
      <c r="M44" s="182"/>
      <c r="N44" s="182">
        <f>'実質公債費比率（分子）の構造'!O$50</f>
        <v>66</v>
      </c>
      <c r="O44" s="182"/>
      <c r="P44" s="182"/>
    </row>
    <row r="45" spans="1:16" x14ac:dyDescent="0.15">
      <c r="A45" s="182" t="s">
        <v>69</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70</v>
      </c>
      <c r="B46" s="182">
        <f>'実質公債費比率（分子）の構造'!K$48</f>
        <v>1092</v>
      </c>
      <c r="C46" s="182"/>
      <c r="D46" s="182"/>
      <c r="E46" s="182">
        <f>'実質公債費比率（分子）の構造'!L$48</f>
        <v>1070</v>
      </c>
      <c r="F46" s="182"/>
      <c r="G46" s="182"/>
      <c r="H46" s="182">
        <f>'実質公債費比率（分子）の構造'!M$48</f>
        <v>940</v>
      </c>
      <c r="I46" s="182"/>
      <c r="J46" s="182"/>
      <c r="K46" s="182">
        <f>'実質公債費比率（分子）の構造'!N$48</f>
        <v>995</v>
      </c>
      <c r="L46" s="182"/>
      <c r="M46" s="182"/>
      <c r="N46" s="182">
        <f>'実質公債費比率（分子）の構造'!O$48</f>
        <v>1001</v>
      </c>
      <c r="O46" s="182"/>
      <c r="P46" s="182"/>
    </row>
    <row r="47" spans="1:16" x14ac:dyDescent="0.15">
      <c r="A47" s="182" t="s">
        <v>71</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72</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73</v>
      </c>
      <c r="B49" s="182">
        <f>'実質公債費比率（分子）の構造'!K$45</f>
        <v>4592</v>
      </c>
      <c r="C49" s="182"/>
      <c r="D49" s="182"/>
      <c r="E49" s="182">
        <f>'実質公債費比率（分子）の構造'!L$45</f>
        <v>4392</v>
      </c>
      <c r="F49" s="182"/>
      <c r="G49" s="182"/>
      <c r="H49" s="182">
        <f>'実質公債費比率（分子）の構造'!M$45</f>
        <v>4521</v>
      </c>
      <c r="I49" s="182"/>
      <c r="J49" s="182"/>
      <c r="K49" s="182">
        <f>'実質公債費比率（分子）の構造'!N$45</f>
        <v>4844</v>
      </c>
      <c r="L49" s="182"/>
      <c r="M49" s="182"/>
      <c r="N49" s="182">
        <f>'実質公債費比率（分子）の構造'!O$45</f>
        <v>4844</v>
      </c>
      <c r="O49" s="182"/>
      <c r="P49" s="182"/>
    </row>
    <row r="50" spans="1:16" x14ac:dyDescent="0.15">
      <c r="A50" s="182" t="s">
        <v>74</v>
      </c>
      <c r="B50" s="182" t="e">
        <f>NA()</f>
        <v>#N/A</v>
      </c>
      <c r="C50" s="182">
        <f>IF(ISNUMBER('実質公債費比率（分子）の構造'!K$53),'実質公債費比率（分子）の構造'!K$53,NA())</f>
        <v>1981</v>
      </c>
      <c r="D50" s="182" t="e">
        <f>NA()</f>
        <v>#N/A</v>
      </c>
      <c r="E50" s="182" t="e">
        <f>NA()</f>
        <v>#N/A</v>
      </c>
      <c r="F50" s="182">
        <f>IF(ISNUMBER('実質公債費比率（分子）の構造'!L$53),'実質公債費比率（分子）の構造'!L$53,NA())</f>
        <v>1753</v>
      </c>
      <c r="G50" s="182" t="e">
        <f>NA()</f>
        <v>#N/A</v>
      </c>
      <c r="H50" s="182" t="e">
        <f>NA()</f>
        <v>#N/A</v>
      </c>
      <c r="I50" s="182">
        <f>IF(ISNUMBER('実質公債費比率（分子）の構造'!M$53),'実質公債費比率（分子）の構造'!M$53,NA())</f>
        <v>1602</v>
      </c>
      <c r="J50" s="182" t="e">
        <f>NA()</f>
        <v>#N/A</v>
      </c>
      <c r="K50" s="182" t="e">
        <f>NA()</f>
        <v>#N/A</v>
      </c>
      <c r="L50" s="182">
        <f>IF(ISNUMBER('実質公債費比率（分子）の構造'!N$53),'実質公債費比率（分子）の構造'!N$53,NA())</f>
        <v>1766</v>
      </c>
      <c r="M50" s="182" t="e">
        <f>NA()</f>
        <v>#N/A</v>
      </c>
      <c r="N50" s="182" t="e">
        <f>NA()</f>
        <v>#N/A</v>
      </c>
      <c r="O50" s="182">
        <f>IF(ISNUMBER('実質公債費比率（分子）の構造'!O$53),'実質公債費比率（分子）の構造'!O$53,NA())</f>
        <v>1718</v>
      </c>
      <c r="P50" s="182" t="e">
        <f>NA()</f>
        <v>#N/A</v>
      </c>
    </row>
    <row r="53" spans="1:16" x14ac:dyDescent="0.15">
      <c r="A53" s="150" t="s">
        <v>75</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76</v>
      </c>
      <c r="C55" s="181"/>
      <c r="D55" s="181" t="s">
        <v>77</v>
      </c>
      <c r="E55" s="181" t="s">
        <v>76</v>
      </c>
      <c r="F55" s="181"/>
      <c r="G55" s="181" t="s">
        <v>77</v>
      </c>
      <c r="H55" s="181" t="s">
        <v>76</v>
      </c>
      <c r="I55" s="181"/>
      <c r="J55" s="181" t="s">
        <v>77</v>
      </c>
      <c r="K55" s="181" t="s">
        <v>76</v>
      </c>
      <c r="L55" s="181"/>
      <c r="M55" s="181" t="s">
        <v>77</v>
      </c>
      <c r="N55" s="181" t="s">
        <v>76</v>
      </c>
      <c r="O55" s="181"/>
      <c r="P55" s="181" t="s">
        <v>77</v>
      </c>
    </row>
    <row r="56" spans="1:16" x14ac:dyDescent="0.15">
      <c r="A56" s="181" t="s">
        <v>43</v>
      </c>
      <c r="B56" s="181"/>
      <c r="C56" s="181"/>
      <c r="D56" s="181">
        <f>'将来負担比率（分子）の構造'!I$52</f>
        <v>44231</v>
      </c>
      <c r="E56" s="181"/>
      <c r="F56" s="181"/>
      <c r="G56" s="181">
        <f>'将来負担比率（分子）の構造'!J$52</f>
        <v>44373</v>
      </c>
      <c r="H56" s="181"/>
      <c r="I56" s="181"/>
      <c r="J56" s="181">
        <f>'将来負担比率（分子）の構造'!K$52</f>
        <v>48468</v>
      </c>
      <c r="K56" s="181"/>
      <c r="L56" s="181"/>
      <c r="M56" s="181">
        <f>'将来負担比率（分子）の構造'!L$52</f>
        <v>49595</v>
      </c>
      <c r="N56" s="181"/>
      <c r="O56" s="181"/>
      <c r="P56" s="181">
        <f>'将来負担比率（分子）の構造'!M$52</f>
        <v>51586</v>
      </c>
    </row>
    <row r="57" spans="1:16" x14ac:dyDescent="0.15">
      <c r="A57" s="181" t="s">
        <v>42</v>
      </c>
      <c r="B57" s="181"/>
      <c r="C57" s="181"/>
      <c r="D57" s="181">
        <f>'将来負担比率（分子）の構造'!I$51</f>
        <v>775</v>
      </c>
      <c r="E57" s="181"/>
      <c r="F57" s="181"/>
      <c r="G57" s="181">
        <f>'将来負担比率（分子）の構造'!J$51</f>
        <v>652</v>
      </c>
      <c r="H57" s="181"/>
      <c r="I57" s="181"/>
      <c r="J57" s="181">
        <f>'将来負担比率（分子）の構造'!K$51</f>
        <v>550</v>
      </c>
      <c r="K57" s="181"/>
      <c r="L57" s="181"/>
      <c r="M57" s="181">
        <f>'将来負担比率（分子）の構造'!L$51</f>
        <v>420</v>
      </c>
      <c r="N57" s="181"/>
      <c r="O57" s="181"/>
      <c r="P57" s="181">
        <f>'将来負担比率（分子）の構造'!M$51</f>
        <v>311</v>
      </c>
    </row>
    <row r="58" spans="1:16" x14ac:dyDescent="0.15">
      <c r="A58" s="181" t="s">
        <v>41</v>
      </c>
      <c r="B58" s="181"/>
      <c r="C58" s="181"/>
      <c r="D58" s="181">
        <f>'将来負担比率（分子）の構造'!I$50</f>
        <v>10215</v>
      </c>
      <c r="E58" s="181"/>
      <c r="F58" s="181"/>
      <c r="G58" s="181">
        <f>'将来負担比率（分子）の構造'!J$50</f>
        <v>9711</v>
      </c>
      <c r="H58" s="181"/>
      <c r="I58" s="181"/>
      <c r="J58" s="181">
        <f>'将来負担比率（分子）の構造'!K$50</f>
        <v>10307</v>
      </c>
      <c r="K58" s="181"/>
      <c r="L58" s="181"/>
      <c r="M58" s="181">
        <f>'将来負担比率（分子）の構造'!L$50</f>
        <v>8566</v>
      </c>
      <c r="N58" s="181"/>
      <c r="O58" s="181"/>
      <c r="P58" s="181">
        <f>'将来負担比率（分子）の構造'!M$50</f>
        <v>8580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6236</v>
      </c>
      <c r="C62" s="181"/>
      <c r="D62" s="181"/>
      <c r="E62" s="181">
        <f>'将来負担比率（分子）の構造'!J$45</f>
        <v>5990</v>
      </c>
      <c r="F62" s="181"/>
      <c r="G62" s="181"/>
      <c r="H62" s="181">
        <f>'将来負担比率（分子）の構造'!K$45</f>
        <v>6021</v>
      </c>
      <c r="I62" s="181"/>
      <c r="J62" s="181"/>
      <c r="K62" s="181">
        <f>'将来負担比率（分子）の構造'!L$45</f>
        <v>5512</v>
      </c>
      <c r="L62" s="181"/>
      <c r="M62" s="181"/>
      <c r="N62" s="181">
        <f>'将来負担比率（分子）の構造'!M$45</f>
        <v>5342</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15979</v>
      </c>
      <c r="C64" s="181"/>
      <c r="D64" s="181"/>
      <c r="E64" s="181">
        <f>'将来負担比率（分子）の構造'!J$43</f>
        <v>15701</v>
      </c>
      <c r="F64" s="181"/>
      <c r="G64" s="181"/>
      <c r="H64" s="181">
        <f>'将来負担比率（分子）の構造'!K$43</f>
        <v>14541</v>
      </c>
      <c r="I64" s="181"/>
      <c r="J64" s="181"/>
      <c r="K64" s="181">
        <f>'将来負担比率（分子）の構造'!L$43</f>
        <v>13573</v>
      </c>
      <c r="L64" s="181"/>
      <c r="M64" s="181"/>
      <c r="N64" s="181">
        <f>'将来負担比率（分子）の構造'!M$43</f>
        <v>13043</v>
      </c>
      <c r="O64" s="181"/>
      <c r="P64" s="181"/>
    </row>
    <row r="65" spans="1:16" x14ac:dyDescent="0.15">
      <c r="A65" s="181" t="s">
        <v>32</v>
      </c>
      <c r="B65" s="181">
        <f>'将来負担比率（分子）の構造'!I$42</f>
        <v>447</v>
      </c>
      <c r="C65" s="181"/>
      <c r="D65" s="181"/>
      <c r="E65" s="181">
        <f>'将来負担比率（分子）の構造'!J$42</f>
        <v>339</v>
      </c>
      <c r="F65" s="181"/>
      <c r="G65" s="181"/>
      <c r="H65" s="181">
        <f>'将来負担比率（分子）の構造'!K$42</f>
        <v>267</v>
      </c>
      <c r="I65" s="181"/>
      <c r="J65" s="181"/>
      <c r="K65" s="181">
        <f>'将来負担比率（分子）の構造'!L$42</f>
        <v>203</v>
      </c>
      <c r="L65" s="181"/>
      <c r="M65" s="181"/>
      <c r="N65" s="181">
        <f>'将来負担比率（分子）の構造'!M$42</f>
        <v>139</v>
      </c>
      <c r="O65" s="181"/>
      <c r="P65" s="181"/>
    </row>
    <row r="66" spans="1:16" x14ac:dyDescent="0.15">
      <c r="A66" s="181" t="s">
        <v>31</v>
      </c>
      <c r="B66" s="181">
        <f>'将来負担比率（分子）の構造'!I$41</f>
        <v>54634</v>
      </c>
      <c r="C66" s="181"/>
      <c r="D66" s="181"/>
      <c r="E66" s="181">
        <f>'将来負担比率（分子）の構造'!J$41</f>
        <v>58740</v>
      </c>
      <c r="F66" s="181"/>
      <c r="G66" s="181"/>
      <c r="H66" s="181">
        <f>'将来負担比率（分子）の構造'!K$41</f>
        <v>58598</v>
      </c>
      <c r="I66" s="181"/>
      <c r="J66" s="181"/>
      <c r="K66" s="181">
        <f>'将来負担比率（分子）の構造'!L$41</f>
        <v>59729</v>
      </c>
      <c r="L66" s="181"/>
      <c r="M66" s="181"/>
      <c r="N66" s="181">
        <f>'将来負担比率（分子）の構造'!M$41</f>
        <v>63113</v>
      </c>
      <c r="O66" s="181"/>
      <c r="P66" s="181"/>
    </row>
    <row r="67" spans="1:16" x14ac:dyDescent="0.15">
      <c r="A67" s="181" t="s">
        <v>78</v>
      </c>
      <c r="B67" s="181" t="e">
        <f>NA()</f>
        <v>#N/A</v>
      </c>
      <c r="C67" s="181">
        <f>IF(ISNUMBER('将来負担比率（分子）の構造'!I$53), IF('将来負担比率（分子）の構造'!I$53 &lt; 0, 0, '将来負担比率（分子）の構造'!I$53), NA())</f>
        <v>22075</v>
      </c>
      <c r="D67" s="181" t="e">
        <f>NA()</f>
        <v>#N/A</v>
      </c>
      <c r="E67" s="181" t="e">
        <f>NA()</f>
        <v>#N/A</v>
      </c>
      <c r="F67" s="181">
        <f>IF(ISNUMBER('将来負担比率（分子）の構造'!J$53), IF('将来負担比率（分子）の構造'!J$53 &lt; 0, 0, '将来負担比率（分子）の構造'!J$53), NA())</f>
        <v>26033</v>
      </c>
      <c r="G67" s="181" t="e">
        <f>NA()</f>
        <v>#N/A</v>
      </c>
      <c r="H67" s="181" t="e">
        <f>NA()</f>
        <v>#N/A</v>
      </c>
      <c r="I67" s="181">
        <f>IF(ISNUMBER('将来負担比率（分子）の構造'!K$53), IF('将来負担比率（分子）の構造'!K$53 &lt; 0, 0, '将来負担比率（分子）の構造'!K$53), NA())</f>
        <v>20101</v>
      </c>
      <c r="J67" s="181" t="e">
        <f>NA()</f>
        <v>#N/A</v>
      </c>
      <c r="K67" s="181" t="e">
        <f>NA()</f>
        <v>#N/A</v>
      </c>
      <c r="L67" s="181">
        <f>IF(ISNUMBER('将来負担比率（分子）の構造'!L$53), IF('将来負担比率（分子）の構造'!L$53 &lt; 0, 0, '将来負担比率（分子）の構造'!L$53), NA())</f>
        <v>20436</v>
      </c>
      <c r="M67" s="181" t="e">
        <f>NA()</f>
        <v>#N/A</v>
      </c>
      <c r="N67" s="181" t="e">
        <f>NA()</f>
        <v>#N/A</v>
      </c>
      <c r="O67" s="181">
        <f>IF(ISNUMBER('将来負担比率（分子）の構造'!M$53), IF('将来負担比率（分子）の構造'!M$53 &lt; 0, 0, '将来負担比率（分子）の構造'!M$53), NA())</f>
        <v>21160</v>
      </c>
      <c r="P67" s="181" t="e">
        <f>NA()</f>
        <v>#N/A</v>
      </c>
    </row>
    <row r="70" spans="1:16" x14ac:dyDescent="0.15">
      <c r="A70" s="183" t="s">
        <v>79</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80</v>
      </c>
      <c r="B72" s="185">
        <f>基金残高に係る経年分析!F55</f>
        <v>6619</v>
      </c>
      <c r="C72" s="185">
        <f>基金残高に係る経年分析!G55</f>
        <v>6322</v>
      </c>
      <c r="D72" s="185">
        <f>基金残高に係る経年分析!H55</f>
        <v>6323</v>
      </c>
    </row>
    <row r="73" spans="1:16" x14ac:dyDescent="0.15">
      <c r="A73" s="184" t="s">
        <v>81</v>
      </c>
      <c r="B73" s="185">
        <f>基金残高に係る経年分析!F56</f>
        <v>1877</v>
      </c>
      <c r="C73" s="185">
        <f>基金残高に係る経年分析!G56</f>
        <v>628</v>
      </c>
      <c r="D73" s="185">
        <f>基金残高に係る経年分析!H56</f>
        <v>628</v>
      </c>
    </row>
    <row r="74" spans="1:16" x14ac:dyDescent="0.15">
      <c r="A74" s="184" t="s">
        <v>82</v>
      </c>
      <c r="B74" s="185">
        <f>基金残高に係る経年分析!F57</f>
        <v>4320</v>
      </c>
      <c r="C74" s="185">
        <f>基金残高に係る経年分析!G57</f>
        <v>3998</v>
      </c>
      <c r="D74" s="185">
        <f>基金残高に係る経年分析!H57</f>
        <v>3870</v>
      </c>
    </row>
  </sheetData>
  <sheetProtection algorithmName="SHA-512" hashValue="yT+t1EBRPBXgSA0U1Jefh3aTOPsHXetVNlToGGrsuePMcWSYp1VknAA1JKQ7Yfv6/on7JX+HmyzFMQLyrJ3wUw==" saltValue="kjA4FY3evg71Jj5U+Xti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15272943</v>
      </c>
      <c r="S5" s="673"/>
      <c r="T5" s="673"/>
      <c r="U5" s="673"/>
      <c r="V5" s="673"/>
      <c r="W5" s="673"/>
      <c r="X5" s="673"/>
      <c r="Y5" s="674"/>
      <c r="Z5" s="675">
        <v>33.5</v>
      </c>
      <c r="AA5" s="675"/>
      <c r="AB5" s="675"/>
      <c r="AC5" s="675"/>
      <c r="AD5" s="676">
        <v>15272943</v>
      </c>
      <c r="AE5" s="676"/>
      <c r="AF5" s="676"/>
      <c r="AG5" s="676"/>
      <c r="AH5" s="676"/>
      <c r="AI5" s="676"/>
      <c r="AJ5" s="676"/>
      <c r="AK5" s="676"/>
      <c r="AL5" s="677">
        <v>67.099999999999994</v>
      </c>
      <c r="AM5" s="678"/>
      <c r="AN5" s="678"/>
      <c r="AO5" s="679"/>
      <c r="AP5" s="669" t="s">
        <v>229</v>
      </c>
      <c r="AQ5" s="670"/>
      <c r="AR5" s="670"/>
      <c r="AS5" s="670"/>
      <c r="AT5" s="670"/>
      <c r="AU5" s="670"/>
      <c r="AV5" s="670"/>
      <c r="AW5" s="670"/>
      <c r="AX5" s="670"/>
      <c r="AY5" s="670"/>
      <c r="AZ5" s="670"/>
      <c r="BA5" s="670"/>
      <c r="BB5" s="670"/>
      <c r="BC5" s="670"/>
      <c r="BD5" s="670"/>
      <c r="BE5" s="670"/>
      <c r="BF5" s="671"/>
      <c r="BG5" s="683">
        <v>15271961</v>
      </c>
      <c r="BH5" s="684"/>
      <c r="BI5" s="684"/>
      <c r="BJ5" s="684"/>
      <c r="BK5" s="684"/>
      <c r="BL5" s="684"/>
      <c r="BM5" s="684"/>
      <c r="BN5" s="685"/>
      <c r="BO5" s="686">
        <v>100</v>
      </c>
      <c r="BP5" s="686"/>
      <c r="BQ5" s="686"/>
      <c r="BR5" s="686"/>
      <c r="BS5" s="687">
        <v>209246</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371244</v>
      </c>
      <c r="S6" s="684"/>
      <c r="T6" s="684"/>
      <c r="U6" s="684"/>
      <c r="V6" s="684"/>
      <c r="W6" s="684"/>
      <c r="X6" s="684"/>
      <c r="Y6" s="685"/>
      <c r="Z6" s="686">
        <v>0.8</v>
      </c>
      <c r="AA6" s="686"/>
      <c r="AB6" s="686"/>
      <c r="AC6" s="686"/>
      <c r="AD6" s="687">
        <v>371244</v>
      </c>
      <c r="AE6" s="687"/>
      <c r="AF6" s="687"/>
      <c r="AG6" s="687"/>
      <c r="AH6" s="687"/>
      <c r="AI6" s="687"/>
      <c r="AJ6" s="687"/>
      <c r="AK6" s="687"/>
      <c r="AL6" s="688">
        <v>1.6</v>
      </c>
      <c r="AM6" s="689"/>
      <c r="AN6" s="689"/>
      <c r="AO6" s="690"/>
      <c r="AP6" s="680" t="s">
        <v>234</v>
      </c>
      <c r="AQ6" s="681"/>
      <c r="AR6" s="681"/>
      <c r="AS6" s="681"/>
      <c r="AT6" s="681"/>
      <c r="AU6" s="681"/>
      <c r="AV6" s="681"/>
      <c r="AW6" s="681"/>
      <c r="AX6" s="681"/>
      <c r="AY6" s="681"/>
      <c r="AZ6" s="681"/>
      <c r="BA6" s="681"/>
      <c r="BB6" s="681"/>
      <c r="BC6" s="681"/>
      <c r="BD6" s="681"/>
      <c r="BE6" s="681"/>
      <c r="BF6" s="682"/>
      <c r="BG6" s="683">
        <v>15271961</v>
      </c>
      <c r="BH6" s="684"/>
      <c r="BI6" s="684"/>
      <c r="BJ6" s="684"/>
      <c r="BK6" s="684"/>
      <c r="BL6" s="684"/>
      <c r="BM6" s="684"/>
      <c r="BN6" s="685"/>
      <c r="BO6" s="686">
        <v>100</v>
      </c>
      <c r="BP6" s="686"/>
      <c r="BQ6" s="686"/>
      <c r="BR6" s="686"/>
      <c r="BS6" s="687">
        <v>209246</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254989</v>
      </c>
      <c r="CS6" s="684"/>
      <c r="CT6" s="684"/>
      <c r="CU6" s="684"/>
      <c r="CV6" s="684"/>
      <c r="CW6" s="684"/>
      <c r="CX6" s="684"/>
      <c r="CY6" s="685"/>
      <c r="CZ6" s="677">
        <v>0.6</v>
      </c>
      <c r="DA6" s="678"/>
      <c r="DB6" s="678"/>
      <c r="DC6" s="697"/>
      <c r="DD6" s="692">
        <v>2392</v>
      </c>
      <c r="DE6" s="684"/>
      <c r="DF6" s="684"/>
      <c r="DG6" s="684"/>
      <c r="DH6" s="684"/>
      <c r="DI6" s="684"/>
      <c r="DJ6" s="684"/>
      <c r="DK6" s="684"/>
      <c r="DL6" s="684"/>
      <c r="DM6" s="684"/>
      <c r="DN6" s="684"/>
      <c r="DO6" s="684"/>
      <c r="DP6" s="685"/>
      <c r="DQ6" s="692">
        <v>254989</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16521</v>
      </c>
      <c r="S7" s="684"/>
      <c r="T7" s="684"/>
      <c r="U7" s="684"/>
      <c r="V7" s="684"/>
      <c r="W7" s="684"/>
      <c r="X7" s="684"/>
      <c r="Y7" s="685"/>
      <c r="Z7" s="686">
        <v>0</v>
      </c>
      <c r="AA7" s="686"/>
      <c r="AB7" s="686"/>
      <c r="AC7" s="686"/>
      <c r="AD7" s="687">
        <v>16521</v>
      </c>
      <c r="AE7" s="687"/>
      <c r="AF7" s="687"/>
      <c r="AG7" s="687"/>
      <c r="AH7" s="687"/>
      <c r="AI7" s="687"/>
      <c r="AJ7" s="687"/>
      <c r="AK7" s="687"/>
      <c r="AL7" s="688">
        <v>0.1</v>
      </c>
      <c r="AM7" s="689"/>
      <c r="AN7" s="689"/>
      <c r="AO7" s="690"/>
      <c r="AP7" s="680" t="s">
        <v>237</v>
      </c>
      <c r="AQ7" s="681"/>
      <c r="AR7" s="681"/>
      <c r="AS7" s="681"/>
      <c r="AT7" s="681"/>
      <c r="AU7" s="681"/>
      <c r="AV7" s="681"/>
      <c r="AW7" s="681"/>
      <c r="AX7" s="681"/>
      <c r="AY7" s="681"/>
      <c r="AZ7" s="681"/>
      <c r="BA7" s="681"/>
      <c r="BB7" s="681"/>
      <c r="BC7" s="681"/>
      <c r="BD7" s="681"/>
      <c r="BE7" s="681"/>
      <c r="BF7" s="682"/>
      <c r="BG7" s="683">
        <v>5659496</v>
      </c>
      <c r="BH7" s="684"/>
      <c r="BI7" s="684"/>
      <c r="BJ7" s="684"/>
      <c r="BK7" s="684"/>
      <c r="BL7" s="684"/>
      <c r="BM7" s="684"/>
      <c r="BN7" s="685"/>
      <c r="BO7" s="686">
        <v>37.1</v>
      </c>
      <c r="BP7" s="686"/>
      <c r="BQ7" s="686"/>
      <c r="BR7" s="686"/>
      <c r="BS7" s="687">
        <v>209246</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7962942</v>
      </c>
      <c r="CS7" s="684"/>
      <c r="CT7" s="684"/>
      <c r="CU7" s="684"/>
      <c r="CV7" s="684"/>
      <c r="CW7" s="684"/>
      <c r="CX7" s="684"/>
      <c r="CY7" s="685"/>
      <c r="CZ7" s="686">
        <v>18.7</v>
      </c>
      <c r="DA7" s="686"/>
      <c r="DB7" s="686"/>
      <c r="DC7" s="686"/>
      <c r="DD7" s="692">
        <v>4649313</v>
      </c>
      <c r="DE7" s="684"/>
      <c r="DF7" s="684"/>
      <c r="DG7" s="684"/>
      <c r="DH7" s="684"/>
      <c r="DI7" s="684"/>
      <c r="DJ7" s="684"/>
      <c r="DK7" s="684"/>
      <c r="DL7" s="684"/>
      <c r="DM7" s="684"/>
      <c r="DN7" s="684"/>
      <c r="DO7" s="684"/>
      <c r="DP7" s="685"/>
      <c r="DQ7" s="692">
        <v>3201390</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50989</v>
      </c>
      <c r="S8" s="684"/>
      <c r="T8" s="684"/>
      <c r="U8" s="684"/>
      <c r="V8" s="684"/>
      <c r="W8" s="684"/>
      <c r="X8" s="684"/>
      <c r="Y8" s="685"/>
      <c r="Z8" s="686">
        <v>0.1</v>
      </c>
      <c r="AA8" s="686"/>
      <c r="AB8" s="686"/>
      <c r="AC8" s="686"/>
      <c r="AD8" s="687">
        <v>50989</v>
      </c>
      <c r="AE8" s="687"/>
      <c r="AF8" s="687"/>
      <c r="AG8" s="687"/>
      <c r="AH8" s="687"/>
      <c r="AI8" s="687"/>
      <c r="AJ8" s="687"/>
      <c r="AK8" s="687"/>
      <c r="AL8" s="688">
        <v>0.2</v>
      </c>
      <c r="AM8" s="689"/>
      <c r="AN8" s="689"/>
      <c r="AO8" s="690"/>
      <c r="AP8" s="680" t="s">
        <v>240</v>
      </c>
      <c r="AQ8" s="681"/>
      <c r="AR8" s="681"/>
      <c r="AS8" s="681"/>
      <c r="AT8" s="681"/>
      <c r="AU8" s="681"/>
      <c r="AV8" s="681"/>
      <c r="AW8" s="681"/>
      <c r="AX8" s="681"/>
      <c r="AY8" s="681"/>
      <c r="AZ8" s="681"/>
      <c r="BA8" s="681"/>
      <c r="BB8" s="681"/>
      <c r="BC8" s="681"/>
      <c r="BD8" s="681"/>
      <c r="BE8" s="681"/>
      <c r="BF8" s="682"/>
      <c r="BG8" s="683">
        <v>156161</v>
      </c>
      <c r="BH8" s="684"/>
      <c r="BI8" s="684"/>
      <c r="BJ8" s="684"/>
      <c r="BK8" s="684"/>
      <c r="BL8" s="684"/>
      <c r="BM8" s="684"/>
      <c r="BN8" s="685"/>
      <c r="BO8" s="686">
        <v>1</v>
      </c>
      <c r="BP8" s="686"/>
      <c r="BQ8" s="686"/>
      <c r="BR8" s="686"/>
      <c r="BS8" s="692" t="s">
        <v>130</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14258723</v>
      </c>
      <c r="CS8" s="684"/>
      <c r="CT8" s="684"/>
      <c r="CU8" s="684"/>
      <c r="CV8" s="684"/>
      <c r="CW8" s="684"/>
      <c r="CX8" s="684"/>
      <c r="CY8" s="685"/>
      <c r="CZ8" s="686">
        <v>33.4</v>
      </c>
      <c r="DA8" s="686"/>
      <c r="DB8" s="686"/>
      <c r="DC8" s="686"/>
      <c r="DD8" s="692">
        <v>351979</v>
      </c>
      <c r="DE8" s="684"/>
      <c r="DF8" s="684"/>
      <c r="DG8" s="684"/>
      <c r="DH8" s="684"/>
      <c r="DI8" s="684"/>
      <c r="DJ8" s="684"/>
      <c r="DK8" s="684"/>
      <c r="DL8" s="684"/>
      <c r="DM8" s="684"/>
      <c r="DN8" s="684"/>
      <c r="DO8" s="684"/>
      <c r="DP8" s="685"/>
      <c r="DQ8" s="692">
        <v>7690355</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29974</v>
      </c>
      <c r="S9" s="684"/>
      <c r="T9" s="684"/>
      <c r="U9" s="684"/>
      <c r="V9" s="684"/>
      <c r="W9" s="684"/>
      <c r="X9" s="684"/>
      <c r="Y9" s="685"/>
      <c r="Z9" s="686">
        <v>0.1</v>
      </c>
      <c r="AA9" s="686"/>
      <c r="AB9" s="686"/>
      <c r="AC9" s="686"/>
      <c r="AD9" s="687">
        <v>29974</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4143007</v>
      </c>
      <c r="BH9" s="684"/>
      <c r="BI9" s="684"/>
      <c r="BJ9" s="684"/>
      <c r="BK9" s="684"/>
      <c r="BL9" s="684"/>
      <c r="BM9" s="684"/>
      <c r="BN9" s="685"/>
      <c r="BO9" s="686">
        <v>27.1</v>
      </c>
      <c r="BP9" s="686"/>
      <c r="BQ9" s="686"/>
      <c r="BR9" s="686"/>
      <c r="BS9" s="692" t="s">
        <v>130</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2357484</v>
      </c>
      <c r="CS9" s="684"/>
      <c r="CT9" s="684"/>
      <c r="CU9" s="684"/>
      <c r="CV9" s="684"/>
      <c r="CW9" s="684"/>
      <c r="CX9" s="684"/>
      <c r="CY9" s="685"/>
      <c r="CZ9" s="686">
        <v>5.5</v>
      </c>
      <c r="DA9" s="686"/>
      <c r="DB9" s="686"/>
      <c r="DC9" s="686"/>
      <c r="DD9" s="692">
        <v>228139</v>
      </c>
      <c r="DE9" s="684"/>
      <c r="DF9" s="684"/>
      <c r="DG9" s="684"/>
      <c r="DH9" s="684"/>
      <c r="DI9" s="684"/>
      <c r="DJ9" s="684"/>
      <c r="DK9" s="684"/>
      <c r="DL9" s="684"/>
      <c r="DM9" s="684"/>
      <c r="DN9" s="684"/>
      <c r="DO9" s="684"/>
      <c r="DP9" s="685"/>
      <c r="DQ9" s="692">
        <v>2087960</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246</v>
      </c>
      <c r="S10" s="684"/>
      <c r="T10" s="684"/>
      <c r="U10" s="684"/>
      <c r="V10" s="684"/>
      <c r="W10" s="684"/>
      <c r="X10" s="684"/>
      <c r="Y10" s="685"/>
      <c r="Z10" s="686" t="s">
        <v>130</v>
      </c>
      <c r="AA10" s="686"/>
      <c r="AB10" s="686"/>
      <c r="AC10" s="686"/>
      <c r="AD10" s="687" t="s">
        <v>130</v>
      </c>
      <c r="AE10" s="687"/>
      <c r="AF10" s="687"/>
      <c r="AG10" s="687"/>
      <c r="AH10" s="687"/>
      <c r="AI10" s="687"/>
      <c r="AJ10" s="687"/>
      <c r="AK10" s="687"/>
      <c r="AL10" s="688" t="s">
        <v>130</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249071</v>
      </c>
      <c r="BH10" s="684"/>
      <c r="BI10" s="684"/>
      <c r="BJ10" s="684"/>
      <c r="BK10" s="684"/>
      <c r="BL10" s="684"/>
      <c r="BM10" s="684"/>
      <c r="BN10" s="685"/>
      <c r="BO10" s="686">
        <v>1.6</v>
      </c>
      <c r="BP10" s="686"/>
      <c r="BQ10" s="686"/>
      <c r="BR10" s="686"/>
      <c r="BS10" s="692" t="s">
        <v>130</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45844</v>
      </c>
      <c r="CS10" s="684"/>
      <c r="CT10" s="684"/>
      <c r="CU10" s="684"/>
      <c r="CV10" s="684"/>
      <c r="CW10" s="684"/>
      <c r="CX10" s="684"/>
      <c r="CY10" s="685"/>
      <c r="CZ10" s="686">
        <v>0.1</v>
      </c>
      <c r="DA10" s="686"/>
      <c r="DB10" s="686"/>
      <c r="DC10" s="686"/>
      <c r="DD10" s="692" t="s">
        <v>130</v>
      </c>
      <c r="DE10" s="684"/>
      <c r="DF10" s="684"/>
      <c r="DG10" s="684"/>
      <c r="DH10" s="684"/>
      <c r="DI10" s="684"/>
      <c r="DJ10" s="684"/>
      <c r="DK10" s="684"/>
      <c r="DL10" s="684"/>
      <c r="DM10" s="684"/>
      <c r="DN10" s="684"/>
      <c r="DO10" s="684"/>
      <c r="DP10" s="685"/>
      <c r="DQ10" s="692">
        <v>824</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1591383</v>
      </c>
      <c r="S11" s="684"/>
      <c r="T11" s="684"/>
      <c r="U11" s="684"/>
      <c r="V11" s="684"/>
      <c r="W11" s="684"/>
      <c r="X11" s="684"/>
      <c r="Y11" s="685"/>
      <c r="Z11" s="688">
        <v>3.5</v>
      </c>
      <c r="AA11" s="689"/>
      <c r="AB11" s="689"/>
      <c r="AC11" s="701"/>
      <c r="AD11" s="692">
        <v>1591383</v>
      </c>
      <c r="AE11" s="684"/>
      <c r="AF11" s="684"/>
      <c r="AG11" s="684"/>
      <c r="AH11" s="684"/>
      <c r="AI11" s="684"/>
      <c r="AJ11" s="684"/>
      <c r="AK11" s="685"/>
      <c r="AL11" s="688">
        <v>7</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1111257</v>
      </c>
      <c r="BH11" s="684"/>
      <c r="BI11" s="684"/>
      <c r="BJ11" s="684"/>
      <c r="BK11" s="684"/>
      <c r="BL11" s="684"/>
      <c r="BM11" s="684"/>
      <c r="BN11" s="685"/>
      <c r="BO11" s="686">
        <v>7.3</v>
      </c>
      <c r="BP11" s="686"/>
      <c r="BQ11" s="686"/>
      <c r="BR11" s="686"/>
      <c r="BS11" s="692">
        <v>209246</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841731</v>
      </c>
      <c r="CS11" s="684"/>
      <c r="CT11" s="684"/>
      <c r="CU11" s="684"/>
      <c r="CV11" s="684"/>
      <c r="CW11" s="684"/>
      <c r="CX11" s="684"/>
      <c r="CY11" s="685"/>
      <c r="CZ11" s="686">
        <v>2</v>
      </c>
      <c r="DA11" s="686"/>
      <c r="DB11" s="686"/>
      <c r="DC11" s="686"/>
      <c r="DD11" s="692">
        <v>412615</v>
      </c>
      <c r="DE11" s="684"/>
      <c r="DF11" s="684"/>
      <c r="DG11" s="684"/>
      <c r="DH11" s="684"/>
      <c r="DI11" s="684"/>
      <c r="DJ11" s="684"/>
      <c r="DK11" s="684"/>
      <c r="DL11" s="684"/>
      <c r="DM11" s="684"/>
      <c r="DN11" s="684"/>
      <c r="DO11" s="684"/>
      <c r="DP11" s="685"/>
      <c r="DQ11" s="692">
        <v>509857</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12529</v>
      </c>
      <c r="S12" s="684"/>
      <c r="T12" s="684"/>
      <c r="U12" s="684"/>
      <c r="V12" s="684"/>
      <c r="W12" s="684"/>
      <c r="X12" s="684"/>
      <c r="Y12" s="685"/>
      <c r="Z12" s="686">
        <v>0</v>
      </c>
      <c r="AA12" s="686"/>
      <c r="AB12" s="686"/>
      <c r="AC12" s="686"/>
      <c r="AD12" s="687">
        <v>12529</v>
      </c>
      <c r="AE12" s="687"/>
      <c r="AF12" s="687"/>
      <c r="AG12" s="687"/>
      <c r="AH12" s="687"/>
      <c r="AI12" s="687"/>
      <c r="AJ12" s="687"/>
      <c r="AK12" s="687"/>
      <c r="AL12" s="688">
        <v>0.1</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8716297</v>
      </c>
      <c r="BH12" s="684"/>
      <c r="BI12" s="684"/>
      <c r="BJ12" s="684"/>
      <c r="BK12" s="684"/>
      <c r="BL12" s="684"/>
      <c r="BM12" s="684"/>
      <c r="BN12" s="685"/>
      <c r="BO12" s="686">
        <v>57.1</v>
      </c>
      <c r="BP12" s="686"/>
      <c r="BQ12" s="686"/>
      <c r="BR12" s="686"/>
      <c r="BS12" s="692" t="s">
        <v>130</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805933</v>
      </c>
      <c r="CS12" s="684"/>
      <c r="CT12" s="684"/>
      <c r="CU12" s="684"/>
      <c r="CV12" s="684"/>
      <c r="CW12" s="684"/>
      <c r="CX12" s="684"/>
      <c r="CY12" s="685"/>
      <c r="CZ12" s="686">
        <v>1.9</v>
      </c>
      <c r="DA12" s="686"/>
      <c r="DB12" s="686"/>
      <c r="DC12" s="686"/>
      <c r="DD12" s="692">
        <v>90173</v>
      </c>
      <c r="DE12" s="684"/>
      <c r="DF12" s="684"/>
      <c r="DG12" s="684"/>
      <c r="DH12" s="684"/>
      <c r="DI12" s="684"/>
      <c r="DJ12" s="684"/>
      <c r="DK12" s="684"/>
      <c r="DL12" s="684"/>
      <c r="DM12" s="684"/>
      <c r="DN12" s="684"/>
      <c r="DO12" s="684"/>
      <c r="DP12" s="685"/>
      <c r="DQ12" s="692">
        <v>557434</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130</v>
      </c>
      <c r="AA13" s="686"/>
      <c r="AB13" s="686"/>
      <c r="AC13" s="686"/>
      <c r="AD13" s="687" t="s">
        <v>130</v>
      </c>
      <c r="AE13" s="687"/>
      <c r="AF13" s="687"/>
      <c r="AG13" s="687"/>
      <c r="AH13" s="687"/>
      <c r="AI13" s="687"/>
      <c r="AJ13" s="687"/>
      <c r="AK13" s="687"/>
      <c r="AL13" s="688" t="s">
        <v>130</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8639063</v>
      </c>
      <c r="BH13" s="684"/>
      <c r="BI13" s="684"/>
      <c r="BJ13" s="684"/>
      <c r="BK13" s="684"/>
      <c r="BL13" s="684"/>
      <c r="BM13" s="684"/>
      <c r="BN13" s="685"/>
      <c r="BO13" s="686">
        <v>56.6</v>
      </c>
      <c r="BP13" s="686"/>
      <c r="BQ13" s="686"/>
      <c r="BR13" s="686"/>
      <c r="BS13" s="692" t="s">
        <v>246</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4691780</v>
      </c>
      <c r="CS13" s="684"/>
      <c r="CT13" s="684"/>
      <c r="CU13" s="684"/>
      <c r="CV13" s="684"/>
      <c r="CW13" s="684"/>
      <c r="CX13" s="684"/>
      <c r="CY13" s="685"/>
      <c r="CZ13" s="686">
        <v>11</v>
      </c>
      <c r="DA13" s="686"/>
      <c r="DB13" s="686"/>
      <c r="DC13" s="686"/>
      <c r="DD13" s="692">
        <v>3012512</v>
      </c>
      <c r="DE13" s="684"/>
      <c r="DF13" s="684"/>
      <c r="DG13" s="684"/>
      <c r="DH13" s="684"/>
      <c r="DI13" s="684"/>
      <c r="DJ13" s="684"/>
      <c r="DK13" s="684"/>
      <c r="DL13" s="684"/>
      <c r="DM13" s="684"/>
      <c r="DN13" s="684"/>
      <c r="DO13" s="684"/>
      <c r="DP13" s="685"/>
      <c r="DQ13" s="692">
        <v>2044998</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40680</v>
      </c>
      <c r="S14" s="684"/>
      <c r="T14" s="684"/>
      <c r="U14" s="684"/>
      <c r="V14" s="684"/>
      <c r="W14" s="684"/>
      <c r="X14" s="684"/>
      <c r="Y14" s="685"/>
      <c r="Z14" s="686">
        <v>0.1</v>
      </c>
      <c r="AA14" s="686"/>
      <c r="AB14" s="686"/>
      <c r="AC14" s="686"/>
      <c r="AD14" s="687">
        <v>40680</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317365</v>
      </c>
      <c r="BH14" s="684"/>
      <c r="BI14" s="684"/>
      <c r="BJ14" s="684"/>
      <c r="BK14" s="684"/>
      <c r="BL14" s="684"/>
      <c r="BM14" s="684"/>
      <c r="BN14" s="685"/>
      <c r="BO14" s="686">
        <v>2.1</v>
      </c>
      <c r="BP14" s="686"/>
      <c r="BQ14" s="686"/>
      <c r="BR14" s="686"/>
      <c r="BS14" s="692" t="s">
        <v>246</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1303564</v>
      </c>
      <c r="CS14" s="684"/>
      <c r="CT14" s="684"/>
      <c r="CU14" s="684"/>
      <c r="CV14" s="684"/>
      <c r="CW14" s="684"/>
      <c r="CX14" s="684"/>
      <c r="CY14" s="685"/>
      <c r="CZ14" s="686">
        <v>3.1</v>
      </c>
      <c r="DA14" s="686"/>
      <c r="DB14" s="686"/>
      <c r="DC14" s="686"/>
      <c r="DD14" s="692">
        <v>50383</v>
      </c>
      <c r="DE14" s="684"/>
      <c r="DF14" s="684"/>
      <c r="DG14" s="684"/>
      <c r="DH14" s="684"/>
      <c r="DI14" s="684"/>
      <c r="DJ14" s="684"/>
      <c r="DK14" s="684"/>
      <c r="DL14" s="684"/>
      <c r="DM14" s="684"/>
      <c r="DN14" s="684"/>
      <c r="DO14" s="684"/>
      <c r="DP14" s="685"/>
      <c r="DQ14" s="692">
        <v>1240414</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246</v>
      </c>
      <c r="S15" s="684"/>
      <c r="T15" s="684"/>
      <c r="U15" s="684"/>
      <c r="V15" s="684"/>
      <c r="W15" s="684"/>
      <c r="X15" s="684"/>
      <c r="Y15" s="685"/>
      <c r="Z15" s="686" t="s">
        <v>130</v>
      </c>
      <c r="AA15" s="686"/>
      <c r="AB15" s="686"/>
      <c r="AC15" s="686"/>
      <c r="AD15" s="687" t="s">
        <v>246</v>
      </c>
      <c r="AE15" s="687"/>
      <c r="AF15" s="687"/>
      <c r="AG15" s="687"/>
      <c r="AH15" s="687"/>
      <c r="AI15" s="687"/>
      <c r="AJ15" s="687"/>
      <c r="AK15" s="687"/>
      <c r="AL15" s="688" t="s">
        <v>130</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578803</v>
      </c>
      <c r="BH15" s="684"/>
      <c r="BI15" s="684"/>
      <c r="BJ15" s="684"/>
      <c r="BK15" s="684"/>
      <c r="BL15" s="684"/>
      <c r="BM15" s="684"/>
      <c r="BN15" s="685"/>
      <c r="BO15" s="686">
        <v>3.8</v>
      </c>
      <c r="BP15" s="686"/>
      <c r="BQ15" s="686"/>
      <c r="BR15" s="686"/>
      <c r="BS15" s="692" t="s">
        <v>130</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5096963</v>
      </c>
      <c r="CS15" s="684"/>
      <c r="CT15" s="684"/>
      <c r="CU15" s="684"/>
      <c r="CV15" s="684"/>
      <c r="CW15" s="684"/>
      <c r="CX15" s="684"/>
      <c r="CY15" s="685"/>
      <c r="CZ15" s="686">
        <v>11.9</v>
      </c>
      <c r="DA15" s="686"/>
      <c r="DB15" s="686"/>
      <c r="DC15" s="686"/>
      <c r="DD15" s="692">
        <v>2081856</v>
      </c>
      <c r="DE15" s="684"/>
      <c r="DF15" s="684"/>
      <c r="DG15" s="684"/>
      <c r="DH15" s="684"/>
      <c r="DI15" s="684"/>
      <c r="DJ15" s="684"/>
      <c r="DK15" s="684"/>
      <c r="DL15" s="684"/>
      <c r="DM15" s="684"/>
      <c r="DN15" s="684"/>
      <c r="DO15" s="684"/>
      <c r="DP15" s="685"/>
      <c r="DQ15" s="692">
        <v>3100341</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12487</v>
      </c>
      <c r="S16" s="684"/>
      <c r="T16" s="684"/>
      <c r="U16" s="684"/>
      <c r="V16" s="684"/>
      <c r="W16" s="684"/>
      <c r="X16" s="684"/>
      <c r="Y16" s="685"/>
      <c r="Z16" s="686">
        <v>0</v>
      </c>
      <c r="AA16" s="686"/>
      <c r="AB16" s="686"/>
      <c r="AC16" s="686"/>
      <c r="AD16" s="687">
        <v>12487</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246</v>
      </c>
      <c r="BH16" s="684"/>
      <c r="BI16" s="684"/>
      <c r="BJ16" s="684"/>
      <c r="BK16" s="684"/>
      <c r="BL16" s="684"/>
      <c r="BM16" s="684"/>
      <c r="BN16" s="685"/>
      <c r="BO16" s="686" t="s">
        <v>130</v>
      </c>
      <c r="BP16" s="686"/>
      <c r="BQ16" s="686"/>
      <c r="BR16" s="686"/>
      <c r="BS16" s="692" t="s">
        <v>130</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212041</v>
      </c>
      <c r="CS16" s="684"/>
      <c r="CT16" s="684"/>
      <c r="CU16" s="684"/>
      <c r="CV16" s="684"/>
      <c r="CW16" s="684"/>
      <c r="CX16" s="684"/>
      <c r="CY16" s="685"/>
      <c r="CZ16" s="686">
        <v>0.5</v>
      </c>
      <c r="DA16" s="686"/>
      <c r="DB16" s="686"/>
      <c r="DC16" s="686"/>
      <c r="DD16" s="692" t="s">
        <v>130</v>
      </c>
      <c r="DE16" s="684"/>
      <c r="DF16" s="684"/>
      <c r="DG16" s="684"/>
      <c r="DH16" s="684"/>
      <c r="DI16" s="684"/>
      <c r="DJ16" s="684"/>
      <c r="DK16" s="684"/>
      <c r="DL16" s="684"/>
      <c r="DM16" s="684"/>
      <c r="DN16" s="684"/>
      <c r="DO16" s="684"/>
      <c r="DP16" s="685"/>
      <c r="DQ16" s="692">
        <v>21778</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248092</v>
      </c>
      <c r="S17" s="684"/>
      <c r="T17" s="684"/>
      <c r="U17" s="684"/>
      <c r="V17" s="684"/>
      <c r="W17" s="684"/>
      <c r="X17" s="684"/>
      <c r="Y17" s="685"/>
      <c r="Z17" s="686">
        <v>0.5</v>
      </c>
      <c r="AA17" s="686"/>
      <c r="AB17" s="686"/>
      <c r="AC17" s="686"/>
      <c r="AD17" s="687">
        <v>248092</v>
      </c>
      <c r="AE17" s="687"/>
      <c r="AF17" s="687"/>
      <c r="AG17" s="687"/>
      <c r="AH17" s="687"/>
      <c r="AI17" s="687"/>
      <c r="AJ17" s="687"/>
      <c r="AK17" s="687"/>
      <c r="AL17" s="688">
        <v>1.1000000000000001</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130</v>
      </c>
      <c r="BH17" s="684"/>
      <c r="BI17" s="684"/>
      <c r="BJ17" s="684"/>
      <c r="BK17" s="684"/>
      <c r="BL17" s="684"/>
      <c r="BM17" s="684"/>
      <c r="BN17" s="685"/>
      <c r="BO17" s="686" t="s">
        <v>246</v>
      </c>
      <c r="BP17" s="686"/>
      <c r="BQ17" s="686"/>
      <c r="BR17" s="686"/>
      <c r="BS17" s="692" t="s">
        <v>246</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4844360</v>
      </c>
      <c r="CS17" s="684"/>
      <c r="CT17" s="684"/>
      <c r="CU17" s="684"/>
      <c r="CV17" s="684"/>
      <c r="CW17" s="684"/>
      <c r="CX17" s="684"/>
      <c r="CY17" s="685"/>
      <c r="CZ17" s="686">
        <v>11.4</v>
      </c>
      <c r="DA17" s="686"/>
      <c r="DB17" s="686"/>
      <c r="DC17" s="686"/>
      <c r="DD17" s="692" t="s">
        <v>130</v>
      </c>
      <c r="DE17" s="684"/>
      <c r="DF17" s="684"/>
      <c r="DG17" s="684"/>
      <c r="DH17" s="684"/>
      <c r="DI17" s="684"/>
      <c r="DJ17" s="684"/>
      <c r="DK17" s="684"/>
      <c r="DL17" s="684"/>
      <c r="DM17" s="684"/>
      <c r="DN17" s="684"/>
      <c r="DO17" s="684"/>
      <c r="DP17" s="685"/>
      <c r="DQ17" s="692">
        <v>4756909</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76324</v>
      </c>
      <c r="S18" s="684"/>
      <c r="T18" s="684"/>
      <c r="U18" s="684"/>
      <c r="V18" s="684"/>
      <c r="W18" s="684"/>
      <c r="X18" s="684"/>
      <c r="Y18" s="685"/>
      <c r="Z18" s="686">
        <v>0.2</v>
      </c>
      <c r="AA18" s="686"/>
      <c r="AB18" s="686"/>
      <c r="AC18" s="686"/>
      <c r="AD18" s="687">
        <v>76324</v>
      </c>
      <c r="AE18" s="687"/>
      <c r="AF18" s="687"/>
      <c r="AG18" s="687"/>
      <c r="AH18" s="687"/>
      <c r="AI18" s="687"/>
      <c r="AJ18" s="687"/>
      <c r="AK18" s="687"/>
      <c r="AL18" s="688">
        <v>0.3</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246</v>
      </c>
      <c r="BH18" s="684"/>
      <c r="BI18" s="684"/>
      <c r="BJ18" s="684"/>
      <c r="BK18" s="684"/>
      <c r="BL18" s="684"/>
      <c r="BM18" s="684"/>
      <c r="BN18" s="685"/>
      <c r="BO18" s="686" t="s">
        <v>130</v>
      </c>
      <c r="BP18" s="686"/>
      <c r="BQ18" s="686"/>
      <c r="BR18" s="686"/>
      <c r="BS18" s="692" t="s">
        <v>130</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246</v>
      </c>
      <c r="CS18" s="684"/>
      <c r="CT18" s="684"/>
      <c r="CU18" s="684"/>
      <c r="CV18" s="684"/>
      <c r="CW18" s="684"/>
      <c r="CX18" s="684"/>
      <c r="CY18" s="685"/>
      <c r="CZ18" s="686" t="s">
        <v>246</v>
      </c>
      <c r="DA18" s="686"/>
      <c r="DB18" s="686"/>
      <c r="DC18" s="686"/>
      <c r="DD18" s="692" t="s">
        <v>130</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5248</v>
      </c>
      <c r="S19" s="684"/>
      <c r="T19" s="684"/>
      <c r="U19" s="684"/>
      <c r="V19" s="684"/>
      <c r="W19" s="684"/>
      <c r="X19" s="684"/>
      <c r="Y19" s="685"/>
      <c r="Z19" s="686">
        <v>0</v>
      </c>
      <c r="AA19" s="686"/>
      <c r="AB19" s="686"/>
      <c r="AC19" s="686"/>
      <c r="AD19" s="687">
        <v>5248</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982</v>
      </c>
      <c r="BH19" s="684"/>
      <c r="BI19" s="684"/>
      <c r="BJ19" s="684"/>
      <c r="BK19" s="684"/>
      <c r="BL19" s="684"/>
      <c r="BM19" s="684"/>
      <c r="BN19" s="685"/>
      <c r="BO19" s="686">
        <v>0</v>
      </c>
      <c r="BP19" s="686"/>
      <c r="BQ19" s="686"/>
      <c r="BR19" s="686"/>
      <c r="BS19" s="692" t="s">
        <v>130</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130</v>
      </c>
      <c r="CS19" s="684"/>
      <c r="CT19" s="684"/>
      <c r="CU19" s="684"/>
      <c r="CV19" s="684"/>
      <c r="CW19" s="684"/>
      <c r="CX19" s="684"/>
      <c r="CY19" s="685"/>
      <c r="CZ19" s="686" t="s">
        <v>130</v>
      </c>
      <c r="DA19" s="686"/>
      <c r="DB19" s="686"/>
      <c r="DC19" s="686"/>
      <c r="DD19" s="692" t="s">
        <v>246</v>
      </c>
      <c r="DE19" s="684"/>
      <c r="DF19" s="684"/>
      <c r="DG19" s="684"/>
      <c r="DH19" s="684"/>
      <c r="DI19" s="684"/>
      <c r="DJ19" s="684"/>
      <c r="DK19" s="684"/>
      <c r="DL19" s="684"/>
      <c r="DM19" s="684"/>
      <c r="DN19" s="684"/>
      <c r="DO19" s="684"/>
      <c r="DP19" s="685"/>
      <c r="DQ19" s="692" t="s">
        <v>246</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1972</v>
      </c>
      <c r="S20" s="684"/>
      <c r="T20" s="684"/>
      <c r="U20" s="684"/>
      <c r="V20" s="684"/>
      <c r="W20" s="684"/>
      <c r="X20" s="684"/>
      <c r="Y20" s="685"/>
      <c r="Z20" s="686">
        <v>0</v>
      </c>
      <c r="AA20" s="686"/>
      <c r="AB20" s="686"/>
      <c r="AC20" s="686"/>
      <c r="AD20" s="687">
        <v>1972</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982</v>
      </c>
      <c r="BH20" s="684"/>
      <c r="BI20" s="684"/>
      <c r="BJ20" s="684"/>
      <c r="BK20" s="684"/>
      <c r="BL20" s="684"/>
      <c r="BM20" s="684"/>
      <c r="BN20" s="685"/>
      <c r="BO20" s="686">
        <v>0</v>
      </c>
      <c r="BP20" s="686"/>
      <c r="BQ20" s="686"/>
      <c r="BR20" s="686"/>
      <c r="BS20" s="692" t="s">
        <v>130</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42676354</v>
      </c>
      <c r="CS20" s="684"/>
      <c r="CT20" s="684"/>
      <c r="CU20" s="684"/>
      <c r="CV20" s="684"/>
      <c r="CW20" s="684"/>
      <c r="CX20" s="684"/>
      <c r="CY20" s="685"/>
      <c r="CZ20" s="686">
        <v>100</v>
      </c>
      <c r="DA20" s="686"/>
      <c r="DB20" s="686"/>
      <c r="DC20" s="686"/>
      <c r="DD20" s="692">
        <v>10879362</v>
      </c>
      <c r="DE20" s="684"/>
      <c r="DF20" s="684"/>
      <c r="DG20" s="684"/>
      <c r="DH20" s="684"/>
      <c r="DI20" s="684"/>
      <c r="DJ20" s="684"/>
      <c r="DK20" s="684"/>
      <c r="DL20" s="684"/>
      <c r="DM20" s="684"/>
      <c r="DN20" s="684"/>
      <c r="DO20" s="684"/>
      <c r="DP20" s="685"/>
      <c r="DQ20" s="692">
        <v>25467249</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164548</v>
      </c>
      <c r="S21" s="684"/>
      <c r="T21" s="684"/>
      <c r="U21" s="684"/>
      <c r="V21" s="684"/>
      <c r="W21" s="684"/>
      <c r="X21" s="684"/>
      <c r="Y21" s="685"/>
      <c r="Z21" s="686">
        <v>0.4</v>
      </c>
      <c r="AA21" s="686"/>
      <c r="AB21" s="686"/>
      <c r="AC21" s="686"/>
      <c r="AD21" s="687">
        <v>164548</v>
      </c>
      <c r="AE21" s="687"/>
      <c r="AF21" s="687"/>
      <c r="AG21" s="687"/>
      <c r="AH21" s="687"/>
      <c r="AI21" s="687"/>
      <c r="AJ21" s="687"/>
      <c r="AK21" s="687"/>
      <c r="AL21" s="688">
        <v>0.7</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982</v>
      </c>
      <c r="BH21" s="684"/>
      <c r="BI21" s="684"/>
      <c r="BJ21" s="684"/>
      <c r="BK21" s="684"/>
      <c r="BL21" s="684"/>
      <c r="BM21" s="684"/>
      <c r="BN21" s="685"/>
      <c r="BO21" s="686">
        <v>0</v>
      </c>
      <c r="BP21" s="686"/>
      <c r="BQ21" s="686"/>
      <c r="BR21" s="686"/>
      <c r="BS21" s="692" t="s">
        <v>130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6208912</v>
      </c>
      <c r="S22" s="684"/>
      <c r="T22" s="684"/>
      <c r="U22" s="684"/>
      <c r="V22" s="684"/>
      <c r="W22" s="684"/>
      <c r="X22" s="684"/>
      <c r="Y22" s="685"/>
      <c r="Z22" s="686">
        <v>13.6</v>
      </c>
      <c r="AA22" s="686"/>
      <c r="AB22" s="686"/>
      <c r="AC22" s="686"/>
      <c r="AD22" s="687">
        <v>5044021</v>
      </c>
      <c r="AE22" s="687"/>
      <c r="AF22" s="687"/>
      <c r="AG22" s="687"/>
      <c r="AH22" s="687"/>
      <c r="AI22" s="687"/>
      <c r="AJ22" s="687"/>
      <c r="AK22" s="687"/>
      <c r="AL22" s="688">
        <v>22.2</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130</v>
      </c>
      <c r="BH22" s="684"/>
      <c r="BI22" s="684"/>
      <c r="BJ22" s="684"/>
      <c r="BK22" s="684"/>
      <c r="BL22" s="684"/>
      <c r="BM22" s="684"/>
      <c r="BN22" s="685"/>
      <c r="BO22" s="686" t="s">
        <v>246</v>
      </c>
      <c r="BP22" s="686"/>
      <c r="BQ22" s="686"/>
      <c r="BR22" s="686"/>
      <c r="BS22" s="692" t="s">
        <v>130</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5044021</v>
      </c>
      <c r="S23" s="684"/>
      <c r="T23" s="684"/>
      <c r="U23" s="684"/>
      <c r="V23" s="684"/>
      <c r="W23" s="684"/>
      <c r="X23" s="684"/>
      <c r="Y23" s="685"/>
      <c r="Z23" s="686">
        <v>11.1</v>
      </c>
      <c r="AA23" s="686"/>
      <c r="AB23" s="686"/>
      <c r="AC23" s="686"/>
      <c r="AD23" s="687">
        <v>5044021</v>
      </c>
      <c r="AE23" s="687"/>
      <c r="AF23" s="687"/>
      <c r="AG23" s="687"/>
      <c r="AH23" s="687"/>
      <c r="AI23" s="687"/>
      <c r="AJ23" s="687"/>
      <c r="AK23" s="687"/>
      <c r="AL23" s="688">
        <v>22.2</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130</v>
      </c>
      <c r="BH23" s="684"/>
      <c r="BI23" s="684"/>
      <c r="BJ23" s="684"/>
      <c r="BK23" s="684"/>
      <c r="BL23" s="684"/>
      <c r="BM23" s="684"/>
      <c r="BN23" s="685"/>
      <c r="BO23" s="686" t="s">
        <v>246</v>
      </c>
      <c r="BP23" s="686"/>
      <c r="BQ23" s="686"/>
      <c r="BR23" s="686"/>
      <c r="BS23" s="692" t="s">
        <v>246</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1164891</v>
      </c>
      <c r="S24" s="684"/>
      <c r="T24" s="684"/>
      <c r="U24" s="684"/>
      <c r="V24" s="684"/>
      <c r="W24" s="684"/>
      <c r="X24" s="684"/>
      <c r="Y24" s="685"/>
      <c r="Z24" s="686">
        <v>2.6</v>
      </c>
      <c r="AA24" s="686"/>
      <c r="AB24" s="686"/>
      <c r="AC24" s="686"/>
      <c r="AD24" s="687" t="s">
        <v>246</v>
      </c>
      <c r="AE24" s="687"/>
      <c r="AF24" s="687"/>
      <c r="AG24" s="687"/>
      <c r="AH24" s="687"/>
      <c r="AI24" s="687"/>
      <c r="AJ24" s="687"/>
      <c r="AK24" s="687"/>
      <c r="AL24" s="688" t="s">
        <v>246</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130</v>
      </c>
      <c r="BH24" s="684"/>
      <c r="BI24" s="684"/>
      <c r="BJ24" s="684"/>
      <c r="BK24" s="684"/>
      <c r="BL24" s="684"/>
      <c r="BM24" s="684"/>
      <c r="BN24" s="685"/>
      <c r="BO24" s="686" t="s">
        <v>246</v>
      </c>
      <c r="BP24" s="686"/>
      <c r="BQ24" s="686"/>
      <c r="BR24" s="686"/>
      <c r="BS24" s="692" t="s">
        <v>130</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19162181</v>
      </c>
      <c r="CS24" s="673"/>
      <c r="CT24" s="673"/>
      <c r="CU24" s="673"/>
      <c r="CV24" s="673"/>
      <c r="CW24" s="673"/>
      <c r="CX24" s="673"/>
      <c r="CY24" s="674"/>
      <c r="CZ24" s="677">
        <v>44.9</v>
      </c>
      <c r="DA24" s="678"/>
      <c r="DB24" s="678"/>
      <c r="DC24" s="697"/>
      <c r="DD24" s="722">
        <v>13439940</v>
      </c>
      <c r="DE24" s="673"/>
      <c r="DF24" s="673"/>
      <c r="DG24" s="673"/>
      <c r="DH24" s="673"/>
      <c r="DI24" s="673"/>
      <c r="DJ24" s="673"/>
      <c r="DK24" s="674"/>
      <c r="DL24" s="722">
        <v>13352806</v>
      </c>
      <c r="DM24" s="673"/>
      <c r="DN24" s="673"/>
      <c r="DO24" s="673"/>
      <c r="DP24" s="673"/>
      <c r="DQ24" s="673"/>
      <c r="DR24" s="673"/>
      <c r="DS24" s="673"/>
      <c r="DT24" s="673"/>
      <c r="DU24" s="673"/>
      <c r="DV24" s="674"/>
      <c r="DW24" s="677">
        <v>55.7</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130</v>
      </c>
      <c r="S25" s="684"/>
      <c r="T25" s="684"/>
      <c r="U25" s="684"/>
      <c r="V25" s="684"/>
      <c r="W25" s="684"/>
      <c r="X25" s="684"/>
      <c r="Y25" s="685"/>
      <c r="Z25" s="686" t="s">
        <v>246</v>
      </c>
      <c r="AA25" s="686"/>
      <c r="AB25" s="686"/>
      <c r="AC25" s="686"/>
      <c r="AD25" s="687" t="s">
        <v>130</v>
      </c>
      <c r="AE25" s="687"/>
      <c r="AF25" s="687"/>
      <c r="AG25" s="687"/>
      <c r="AH25" s="687"/>
      <c r="AI25" s="687"/>
      <c r="AJ25" s="687"/>
      <c r="AK25" s="687"/>
      <c r="AL25" s="688" t="s">
        <v>246</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246</v>
      </c>
      <c r="BP25" s="686"/>
      <c r="BQ25" s="686"/>
      <c r="BR25" s="686"/>
      <c r="BS25" s="692" t="s">
        <v>246</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6693237</v>
      </c>
      <c r="CS25" s="719"/>
      <c r="CT25" s="719"/>
      <c r="CU25" s="719"/>
      <c r="CV25" s="719"/>
      <c r="CW25" s="719"/>
      <c r="CX25" s="719"/>
      <c r="CY25" s="720"/>
      <c r="CZ25" s="688">
        <v>15.7</v>
      </c>
      <c r="DA25" s="717"/>
      <c r="DB25" s="717"/>
      <c r="DC25" s="721"/>
      <c r="DD25" s="692">
        <v>6023920</v>
      </c>
      <c r="DE25" s="719"/>
      <c r="DF25" s="719"/>
      <c r="DG25" s="719"/>
      <c r="DH25" s="719"/>
      <c r="DI25" s="719"/>
      <c r="DJ25" s="719"/>
      <c r="DK25" s="720"/>
      <c r="DL25" s="692">
        <v>5958435</v>
      </c>
      <c r="DM25" s="719"/>
      <c r="DN25" s="719"/>
      <c r="DO25" s="719"/>
      <c r="DP25" s="719"/>
      <c r="DQ25" s="719"/>
      <c r="DR25" s="719"/>
      <c r="DS25" s="719"/>
      <c r="DT25" s="719"/>
      <c r="DU25" s="719"/>
      <c r="DV25" s="720"/>
      <c r="DW25" s="688">
        <v>24.8</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23855754</v>
      </c>
      <c r="S26" s="684"/>
      <c r="T26" s="684"/>
      <c r="U26" s="684"/>
      <c r="V26" s="684"/>
      <c r="W26" s="684"/>
      <c r="X26" s="684"/>
      <c r="Y26" s="685"/>
      <c r="Z26" s="686">
        <v>52.4</v>
      </c>
      <c r="AA26" s="686"/>
      <c r="AB26" s="686"/>
      <c r="AC26" s="686"/>
      <c r="AD26" s="687">
        <v>22690863</v>
      </c>
      <c r="AE26" s="687"/>
      <c r="AF26" s="687"/>
      <c r="AG26" s="687"/>
      <c r="AH26" s="687"/>
      <c r="AI26" s="687"/>
      <c r="AJ26" s="687"/>
      <c r="AK26" s="687"/>
      <c r="AL26" s="688">
        <v>99.7</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130</v>
      </c>
      <c r="BH26" s="684"/>
      <c r="BI26" s="684"/>
      <c r="BJ26" s="684"/>
      <c r="BK26" s="684"/>
      <c r="BL26" s="684"/>
      <c r="BM26" s="684"/>
      <c r="BN26" s="685"/>
      <c r="BO26" s="686" t="s">
        <v>246</v>
      </c>
      <c r="BP26" s="686"/>
      <c r="BQ26" s="686"/>
      <c r="BR26" s="686"/>
      <c r="BS26" s="692" t="s">
        <v>130</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4514055</v>
      </c>
      <c r="CS26" s="684"/>
      <c r="CT26" s="684"/>
      <c r="CU26" s="684"/>
      <c r="CV26" s="684"/>
      <c r="CW26" s="684"/>
      <c r="CX26" s="684"/>
      <c r="CY26" s="685"/>
      <c r="CZ26" s="688">
        <v>10.6</v>
      </c>
      <c r="DA26" s="717"/>
      <c r="DB26" s="717"/>
      <c r="DC26" s="721"/>
      <c r="DD26" s="692">
        <v>3942121</v>
      </c>
      <c r="DE26" s="684"/>
      <c r="DF26" s="684"/>
      <c r="DG26" s="684"/>
      <c r="DH26" s="684"/>
      <c r="DI26" s="684"/>
      <c r="DJ26" s="684"/>
      <c r="DK26" s="685"/>
      <c r="DL26" s="692" t="s">
        <v>130</v>
      </c>
      <c r="DM26" s="684"/>
      <c r="DN26" s="684"/>
      <c r="DO26" s="684"/>
      <c r="DP26" s="684"/>
      <c r="DQ26" s="684"/>
      <c r="DR26" s="684"/>
      <c r="DS26" s="684"/>
      <c r="DT26" s="684"/>
      <c r="DU26" s="684"/>
      <c r="DV26" s="685"/>
      <c r="DW26" s="688" t="s">
        <v>246</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9227</v>
      </c>
      <c r="S27" s="684"/>
      <c r="T27" s="684"/>
      <c r="U27" s="684"/>
      <c r="V27" s="684"/>
      <c r="W27" s="684"/>
      <c r="X27" s="684"/>
      <c r="Y27" s="685"/>
      <c r="Z27" s="686">
        <v>0</v>
      </c>
      <c r="AA27" s="686"/>
      <c r="AB27" s="686"/>
      <c r="AC27" s="686"/>
      <c r="AD27" s="687">
        <v>9227</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15272943</v>
      </c>
      <c r="BH27" s="684"/>
      <c r="BI27" s="684"/>
      <c r="BJ27" s="684"/>
      <c r="BK27" s="684"/>
      <c r="BL27" s="684"/>
      <c r="BM27" s="684"/>
      <c r="BN27" s="685"/>
      <c r="BO27" s="686">
        <v>100</v>
      </c>
      <c r="BP27" s="686"/>
      <c r="BQ27" s="686"/>
      <c r="BR27" s="686"/>
      <c r="BS27" s="692">
        <v>209246</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7624584</v>
      </c>
      <c r="CS27" s="719"/>
      <c r="CT27" s="719"/>
      <c r="CU27" s="719"/>
      <c r="CV27" s="719"/>
      <c r="CW27" s="719"/>
      <c r="CX27" s="719"/>
      <c r="CY27" s="720"/>
      <c r="CZ27" s="688">
        <v>17.899999999999999</v>
      </c>
      <c r="DA27" s="717"/>
      <c r="DB27" s="717"/>
      <c r="DC27" s="721"/>
      <c r="DD27" s="692">
        <v>2659111</v>
      </c>
      <c r="DE27" s="719"/>
      <c r="DF27" s="719"/>
      <c r="DG27" s="719"/>
      <c r="DH27" s="719"/>
      <c r="DI27" s="719"/>
      <c r="DJ27" s="719"/>
      <c r="DK27" s="720"/>
      <c r="DL27" s="692">
        <v>2637462</v>
      </c>
      <c r="DM27" s="719"/>
      <c r="DN27" s="719"/>
      <c r="DO27" s="719"/>
      <c r="DP27" s="719"/>
      <c r="DQ27" s="719"/>
      <c r="DR27" s="719"/>
      <c r="DS27" s="719"/>
      <c r="DT27" s="719"/>
      <c r="DU27" s="719"/>
      <c r="DV27" s="720"/>
      <c r="DW27" s="688">
        <v>11</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595540</v>
      </c>
      <c r="S28" s="684"/>
      <c r="T28" s="684"/>
      <c r="U28" s="684"/>
      <c r="V28" s="684"/>
      <c r="W28" s="684"/>
      <c r="X28" s="684"/>
      <c r="Y28" s="685"/>
      <c r="Z28" s="686">
        <v>1.3</v>
      </c>
      <c r="AA28" s="686"/>
      <c r="AB28" s="686"/>
      <c r="AC28" s="686"/>
      <c r="AD28" s="687" t="s">
        <v>246</v>
      </c>
      <c r="AE28" s="687"/>
      <c r="AF28" s="687"/>
      <c r="AG28" s="687"/>
      <c r="AH28" s="687"/>
      <c r="AI28" s="687"/>
      <c r="AJ28" s="687"/>
      <c r="AK28" s="687"/>
      <c r="AL28" s="688" t="s">
        <v>246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4844360</v>
      </c>
      <c r="CS28" s="684"/>
      <c r="CT28" s="684"/>
      <c r="CU28" s="684"/>
      <c r="CV28" s="684"/>
      <c r="CW28" s="684"/>
      <c r="CX28" s="684"/>
      <c r="CY28" s="685"/>
      <c r="CZ28" s="688">
        <v>11.4</v>
      </c>
      <c r="DA28" s="717"/>
      <c r="DB28" s="717"/>
      <c r="DC28" s="721"/>
      <c r="DD28" s="692">
        <v>4756909</v>
      </c>
      <c r="DE28" s="684"/>
      <c r="DF28" s="684"/>
      <c r="DG28" s="684"/>
      <c r="DH28" s="684"/>
      <c r="DI28" s="684"/>
      <c r="DJ28" s="684"/>
      <c r="DK28" s="685"/>
      <c r="DL28" s="692">
        <v>4756909</v>
      </c>
      <c r="DM28" s="684"/>
      <c r="DN28" s="684"/>
      <c r="DO28" s="684"/>
      <c r="DP28" s="684"/>
      <c r="DQ28" s="684"/>
      <c r="DR28" s="684"/>
      <c r="DS28" s="684"/>
      <c r="DT28" s="684"/>
      <c r="DU28" s="684"/>
      <c r="DV28" s="685"/>
      <c r="DW28" s="688">
        <v>19.8</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551708</v>
      </c>
      <c r="S29" s="684"/>
      <c r="T29" s="684"/>
      <c r="U29" s="684"/>
      <c r="V29" s="684"/>
      <c r="W29" s="684"/>
      <c r="X29" s="684"/>
      <c r="Y29" s="685"/>
      <c r="Z29" s="686">
        <v>1.2</v>
      </c>
      <c r="AA29" s="686"/>
      <c r="AB29" s="686"/>
      <c r="AC29" s="686"/>
      <c r="AD29" s="687">
        <v>39688</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4844058</v>
      </c>
      <c r="CS29" s="719"/>
      <c r="CT29" s="719"/>
      <c r="CU29" s="719"/>
      <c r="CV29" s="719"/>
      <c r="CW29" s="719"/>
      <c r="CX29" s="719"/>
      <c r="CY29" s="720"/>
      <c r="CZ29" s="688">
        <v>11.4</v>
      </c>
      <c r="DA29" s="717"/>
      <c r="DB29" s="717"/>
      <c r="DC29" s="721"/>
      <c r="DD29" s="692">
        <v>4756607</v>
      </c>
      <c r="DE29" s="719"/>
      <c r="DF29" s="719"/>
      <c r="DG29" s="719"/>
      <c r="DH29" s="719"/>
      <c r="DI29" s="719"/>
      <c r="DJ29" s="719"/>
      <c r="DK29" s="720"/>
      <c r="DL29" s="692">
        <v>4756607</v>
      </c>
      <c r="DM29" s="719"/>
      <c r="DN29" s="719"/>
      <c r="DO29" s="719"/>
      <c r="DP29" s="719"/>
      <c r="DQ29" s="719"/>
      <c r="DR29" s="719"/>
      <c r="DS29" s="719"/>
      <c r="DT29" s="719"/>
      <c r="DU29" s="719"/>
      <c r="DV29" s="720"/>
      <c r="DW29" s="688">
        <v>19.8</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141922</v>
      </c>
      <c r="S30" s="684"/>
      <c r="T30" s="684"/>
      <c r="U30" s="684"/>
      <c r="V30" s="684"/>
      <c r="W30" s="684"/>
      <c r="X30" s="684"/>
      <c r="Y30" s="685"/>
      <c r="Z30" s="686">
        <v>0.3</v>
      </c>
      <c r="AA30" s="686"/>
      <c r="AB30" s="686"/>
      <c r="AC30" s="686"/>
      <c r="AD30" s="687" t="s">
        <v>130</v>
      </c>
      <c r="AE30" s="687"/>
      <c r="AF30" s="687"/>
      <c r="AG30" s="687"/>
      <c r="AH30" s="687"/>
      <c r="AI30" s="687"/>
      <c r="AJ30" s="687"/>
      <c r="AK30" s="687"/>
      <c r="AL30" s="688" t="s">
        <v>246</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4473598</v>
      </c>
      <c r="CS30" s="684"/>
      <c r="CT30" s="684"/>
      <c r="CU30" s="684"/>
      <c r="CV30" s="684"/>
      <c r="CW30" s="684"/>
      <c r="CX30" s="684"/>
      <c r="CY30" s="685"/>
      <c r="CZ30" s="688">
        <v>10.5</v>
      </c>
      <c r="DA30" s="717"/>
      <c r="DB30" s="717"/>
      <c r="DC30" s="721"/>
      <c r="DD30" s="692">
        <v>4386147</v>
      </c>
      <c r="DE30" s="684"/>
      <c r="DF30" s="684"/>
      <c r="DG30" s="684"/>
      <c r="DH30" s="684"/>
      <c r="DI30" s="684"/>
      <c r="DJ30" s="684"/>
      <c r="DK30" s="685"/>
      <c r="DL30" s="692">
        <v>4386147</v>
      </c>
      <c r="DM30" s="684"/>
      <c r="DN30" s="684"/>
      <c r="DO30" s="684"/>
      <c r="DP30" s="684"/>
      <c r="DQ30" s="684"/>
      <c r="DR30" s="684"/>
      <c r="DS30" s="684"/>
      <c r="DT30" s="684"/>
      <c r="DU30" s="684"/>
      <c r="DV30" s="685"/>
      <c r="DW30" s="688">
        <v>18.3</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5115912</v>
      </c>
      <c r="S31" s="684"/>
      <c r="T31" s="684"/>
      <c r="U31" s="684"/>
      <c r="V31" s="684"/>
      <c r="W31" s="684"/>
      <c r="X31" s="684"/>
      <c r="Y31" s="685"/>
      <c r="Z31" s="686">
        <v>11.2</v>
      </c>
      <c r="AA31" s="686"/>
      <c r="AB31" s="686"/>
      <c r="AC31" s="686"/>
      <c r="AD31" s="687" t="s">
        <v>246</v>
      </c>
      <c r="AE31" s="687"/>
      <c r="AF31" s="687"/>
      <c r="AG31" s="687"/>
      <c r="AH31" s="687"/>
      <c r="AI31" s="687"/>
      <c r="AJ31" s="687"/>
      <c r="AK31" s="687"/>
      <c r="AL31" s="688" t="s">
        <v>130</v>
      </c>
      <c r="AM31" s="689"/>
      <c r="AN31" s="689"/>
      <c r="AO31" s="690"/>
      <c r="AP31" s="740" t="s">
        <v>313</v>
      </c>
      <c r="AQ31" s="741"/>
      <c r="AR31" s="741"/>
      <c r="AS31" s="741"/>
      <c r="AT31" s="746" t="s">
        <v>314</v>
      </c>
      <c r="AU31" s="231"/>
      <c r="AV31" s="231"/>
      <c r="AW31" s="231"/>
      <c r="AX31" s="669" t="s">
        <v>189</v>
      </c>
      <c r="AY31" s="670"/>
      <c r="AZ31" s="670"/>
      <c r="BA31" s="670"/>
      <c r="BB31" s="670"/>
      <c r="BC31" s="670"/>
      <c r="BD31" s="670"/>
      <c r="BE31" s="670"/>
      <c r="BF31" s="671"/>
      <c r="BG31" s="751">
        <v>99.1</v>
      </c>
      <c r="BH31" s="738"/>
      <c r="BI31" s="738"/>
      <c r="BJ31" s="738"/>
      <c r="BK31" s="738"/>
      <c r="BL31" s="738"/>
      <c r="BM31" s="678">
        <v>97.2</v>
      </c>
      <c r="BN31" s="738"/>
      <c r="BO31" s="738"/>
      <c r="BP31" s="738"/>
      <c r="BQ31" s="739"/>
      <c r="BR31" s="751">
        <v>99.1</v>
      </c>
      <c r="BS31" s="738"/>
      <c r="BT31" s="738"/>
      <c r="BU31" s="738"/>
      <c r="BV31" s="738"/>
      <c r="BW31" s="738"/>
      <c r="BX31" s="678">
        <v>96.9</v>
      </c>
      <c r="BY31" s="738"/>
      <c r="BZ31" s="738"/>
      <c r="CA31" s="738"/>
      <c r="CB31" s="739"/>
      <c r="CD31" s="725"/>
      <c r="CE31" s="726"/>
      <c r="CF31" s="698" t="s">
        <v>315</v>
      </c>
      <c r="CG31" s="699"/>
      <c r="CH31" s="699"/>
      <c r="CI31" s="699"/>
      <c r="CJ31" s="699"/>
      <c r="CK31" s="699"/>
      <c r="CL31" s="699"/>
      <c r="CM31" s="699"/>
      <c r="CN31" s="699"/>
      <c r="CO31" s="699"/>
      <c r="CP31" s="699"/>
      <c r="CQ31" s="700"/>
      <c r="CR31" s="683">
        <v>370460</v>
      </c>
      <c r="CS31" s="719"/>
      <c r="CT31" s="719"/>
      <c r="CU31" s="719"/>
      <c r="CV31" s="719"/>
      <c r="CW31" s="719"/>
      <c r="CX31" s="719"/>
      <c r="CY31" s="720"/>
      <c r="CZ31" s="688">
        <v>0.9</v>
      </c>
      <c r="DA31" s="717"/>
      <c r="DB31" s="717"/>
      <c r="DC31" s="721"/>
      <c r="DD31" s="692">
        <v>370460</v>
      </c>
      <c r="DE31" s="719"/>
      <c r="DF31" s="719"/>
      <c r="DG31" s="719"/>
      <c r="DH31" s="719"/>
      <c r="DI31" s="719"/>
      <c r="DJ31" s="719"/>
      <c r="DK31" s="720"/>
      <c r="DL31" s="692">
        <v>370460</v>
      </c>
      <c r="DM31" s="719"/>
      <c r="DN31" s="719"/>
      <c r="DO31" s="719"/>
      <c r="DP31" s="719"/>
      <c r="DQ31" s="719"/>
      <c r="DR31" s="719"/>
      <c r="DS31" s="719"/>
      <c r="DT31" s="719"/>
      <c r="DU31" s="719"/>
      <c r="DV31" s="720"/>
      <c r="DW31" s="688">
        <v>1.5</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t="s">
        <v>130</v>
      </c>
      <c r="S32" s="684"/>
      <c r="T32" s="684"/>
      <c r="U32" s="684"/>
      <c r="V32" s="684"/>
      <c r="W32" s="684"/>
      <c r="X32" s="684"/>
      <c r="Y32" s="685"/>
      <c r="Z32" s="686" t="s">
        <v>130</v>
      </c>
      <c r="AA32" s="686"/>
      <c r="AB32" s="686"/>
      <c r="AC32" s="686"/>
      <c r="AD32" s="687" t="s">
        <v>246</v>
      </c>
      <c r="AE32" s="687"/>
      <c r="AF32" s="687"/>
      <c r="AG32" s="687"/>
      <c r="AH32" s="687"/>
      <c r="AI32" s="687"/>
      <c r="AJ32" s="687"/>
      <c r="AK32" s="687"/>
      <c r="AL32" s="688" t="s">
        <v>246</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99.3</v>
      </c>
      <c r="BH32" s="719"/>
      <c r="BI32" s="719"/>
      <c r="BJ32" s="719"/>
      <c r="BK32" s="719"/>
      <c r="BL32" s="719"/>
      <c r="BM32" s="689">
        <v>97.8</v>
      </c>
      <c r="BN32" s="749"/>
      <c r="BO32" s="749"/>
      <c r="BP32" s="749"/>
      <c r="BQ32" s="750"/>
      <c r="BR32" s="752">
        <v>99.2</v>
      </c>
      <c r="BS32" s="719"/>
      <c r="BT32" s="719"/>
      <c r="BU32" s="719"/>
      <c r="BV32" s="719"/>
      <c r="BW32" s="719"/>
      <c r="BX32" s="689">
        <v>97.6</v>
      </c>
      <c r="BY32" s="749"/>
      <c r="BZ32" s="749"/>
      <c r="CA32" s="749"/>
      <c r="CB32" s="750"/>
      <c r="CD32" s="727"/>
      <c r="CE32" s="728"/>
      <c r="CF32" s="698" t="s">
        <v>319</v>
      </c>
      <c r="CG32" s="699"/>
      <c r="CH32" s="699"/>
      <c r="CI32" s="699"/>
      <c r="CJ32" s="699"/>
      <c r="CK32" s="699"/>
      <c r="CL32" s="699"/>
      <c r="CM32" s="699"/>
      <c r="CN32" s="699"/>
      <c r="CO32" s="699"/>
      <c r="CP32" s="699"/>
      <c r="CQ32" s="700"/>
      <c r="CR32" s="683">
        <v>302</v>
      </c>
      <c r="CS32" s="684"/>
      <c r="CT32" s="684"/>
      <c r="CU32" s="684"/>
      <c r="CV32" s="684"/>
      <c r="CW32" s="684"/>
      <c r="CX32" s="684"/>
      <c r="CY32" s="685"/>
      <c r="CZ32" s="688">
        <v>0</v>
      </c>
      <c r="DA32" s="717"/>
      <c r="DB32" s="717"/>
      <c r="DC32" s="721"/>
      <c r="DD32" s="692">
        <v>302</v>
      </c>
      <c r="DE32" s="684"/>
      <c r="DF32" s="684"/>
      <c r="DG32" s="684"/>
      <c r="DH32" s="684"/>
      <c r="DI32" s="684"/>
      <c r="DJ32" s="684"/>
      <c r="DK32" s="685"/>
      <c r="DL32" s="692">
        <v>302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2452674</v>
      </c>
      <c r="S33" s="684"/>
      <c r="T33" s="684"/>
      <c r="U33" s="684"/>
      <c r="V33" s="684"/>
      <c r="W33" s="684"/>
      <c r="X33" s="684"/>
      <c r="Y33" s="685"/>
      <c r="Z33" s="686">
        <v>5.4</v>
      </c>
      <c r="AA33" s="686"/>
      <c r="AB33" s="686"/>
      <c r="AC33" s="686"/>
      <c r="AD33" s="687" t="s">
        <v>130</v>
      </c>
      <c r="AE33" s="687"/>
      <c r="AF33" s="687"/>
      <c r="AG33" s="687"/>
      <c r="AH33" s="687"/>
      <c r="AI33" s="687"/>
      <c r="AJ33" s="687"/>
      <c r="AK33" s="687"/>
      <c r="AL33" s="688" t="s">
        <v>130</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v>
      </c>
      <c r="BH33" s="754"/>
      <c r="BI33" s="754"/>
      <c r="BJ33" s="754"/>
      <c r="BK33" s="754"/>
      <c r="BL33" s="754"/>
      <c r="BM33" s="755">
        <v>96.8</v>
      </c>
      <c r="BN33" s="754"/>
      <c r="BO33" s="754"/>
      <c r="BP33" s="754"/>
      <c r="BQ33" s="756"/>
      <c r="BR33" s="753">
        <v>99</v>
      </c>
      <c r="BS33" s="754"/>
      <c r="BT33" s="754"/>
      <c r="BU33" s="754"/>
      <c r="BV33" s="754"/>
      <c r="BW33" s="754"/>
      <c r="BX33" s="755">
        <v>96.5</v>
      </c>
      <c r="BY33" s="754"/>
      <c r="BZ33" s="754"/>
      <c r="CA33" s="754"/>
      <c r="CB33" s="756"/>
      <c r="CD33" s="698" t="s">
        <v>322</v>
      </c>
      <c r="CE33" s="699"/>
      <c r="CF33" s="699"/>
      <c r="CG33" s="699"/>
      <c r="CH33" s="699"/>
      <c r="CI33" s="699"/>
      <c r="CJ33" s="699"/>
      <c r="CK33" s="699"/>
      <c r="CL33" s="699"/>
      <c r="CM33" s="699"/>
      <c r="CN33" s="699"/>
      <c r="CO33" s="699"/>
      <c r="CP33" s="699"/>
      <c r="CQ33" s="700"/>
      <c r="CR33" s="683">
        <v>12422770</v>
      </c>
      <c r="CS33" s="719"/>
      <c r="CT33" s="719"/>
      <c r="CU33" s="719"/>
      <c r="CV33" s="719"/>
      <c r="CW33" s="719"/>
      <c r="CX33" s="719"/>
      <c r="CY33" s="720"/>
      <c r="CZ33" s="688">
        <v>29.1</v>
      </c>
      <c r="DA33" s="717"/>
      <c r="DB33" s="717"/>
      <c r="DC33" s="721"/>
      <c r="DD33" s="692">
        <v>10173380</v>
      </c>
      <c r="DE33" s="719"/>
      <c r="DF33" s="719"/>
      <c r="DG33" s="719"/>
      <c r="DH33" s="719"/>
      <c r="DI33" s="719"/>
      <c r="DJ33" s="719"/>
      <c r="DK33" s="720"/>
      <c r="DL33" s="692">
        <v>7951699</v>
      </c>
      <c r="DM33" s="719"/>
      <c r="DN33" s="719"/>
      <c r="DO33" s="719"/>
      <c r="DP33" s="719"/>
      <c r="DQ33" s="719"/>
      <c r="DR33" s="719"/>
      <c r="DS33" s="719"/>
      <c r="DT33" s="719"/>
      <c r="DU33" s="719"/>
      <c r="DV33" s="720"/>
      <c r="DW33" s="688">
        <v>33.1</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91518</v>
      </c>
      <c r="S34" s="684"/>
      <c r="T34" s="684"/>
      <c r="U34" s="684"/>
      <c r="V34" s="684"/>
      <c r="W34" s="684"/>
      <c r="X34" s="684"/>
      <c r="Y34" s="685"/>
      <c r="Z34" s="686">
        <v>0.2</v>
      </c>
      <c r="AA34" s="686"/>
      <c r="AB34" s="686"/>
      <c r="AC34" s="686"/>
      <c r="AD34" s="687">
        <v>13494</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5059631</v>
      </c>
      <c r="CS34" s="684"/>
      <c r="CT34" s="684"/>
      <c r="CU34" s="684"/>
      <c r="CV34" s="684"/>
      <c r="CW34" s="684"/>
      <c r="CX34" s="684"/>
      <c r="CY34" s="685"/>
      <c r="CZ34" s="688">
        <v>11.9</v>
      </c>
      <c r="DA34" s="717"/>
      <c r="DB34" s="717"/>
      <c r="DC34" s="721"/>
      <c r="DD34" s="692">
        <v>4218675</v>
      </c>
      <c r="DE34" s="684"/>
      <c r="DF34" s="684"/>
      <c r="DG34" s="684"/>
      <c r="DH34" s="684"/>
      <c r="DI34" s="684"/>
      <c r="DJ34" s="684"/>
      <c r="DK34" s="685"/>
      <c r="DL34" s="692">
        <v>3671316</v>
      </c>
      <c r="DM34" s="684"/>
      <c r="DN34" s="684"/>
      <c r="DO34" s="684"/>
      <c r="DP34" s="684"/>
      <c r="DQ34" s="684"/>
      <c r="DR34" s="684"/>
      <c r="DS34" s="684"/>
      <c r="DT34" s="684"/>
      <c r="DU34" s="684"/>
      <c r="DV34" s="685"/>
      <c r="DW34" s="688">
        <v>15.3</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312099</v>
      </c>
      <c r="S35" s="684"/>
      <c r="T35" s="684"/>
      <c r="U35" s="684"/>
      <c r="V35" s="684"/>
      <c r="W35" s="684"/>
      <c r="X35" s="684"/>
      <c r="Y35" s="685"/>
      <c r="Z35" s="686">
        <v>0.7</v>
      </c>
      <c r="AA35" s="686"/>
      <c r="AB35" s="686"/>
      <c r="AC35" s="686"/>
      <c r="AD35" s="687" t="s">
        <v>130</v>
      </c>
      <c r="AE35" s="687"/>
      <c r="AF35" s="687"/>
      <c r="AG35" s="687"/>
      <c r="AH35" s="687"/>
      <c r="AI35" s="687"/>
      <c r="AJ35" s="687"/>
      <c r="AK35" s="687"/>
      <c r="AL35" s="688" t="s">
        <v>130</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260462</v>
      </c>
      <c r="CS35" s="719"/>
      <c r="CT35" s="719"/>
      <c r="CU35" s="719"/>
      <c r="CV35" s="719"/>
      <c r="CW35" s="719"/>
      <c r="CX35" s="719"/>
      <c r="CY35" s="720"/>
      <c r="CZ35" s="688">
        <v>0.6</v>
      </c>
      <c r="DA35" s="717"/>
      <c r="DB35" s="717"/>
      <c r="DC35" s="721"/>
      <c r="DD35" s="692">
        <v>163029</v>
      </c>
      <c r="DE35" s="719"/>
      <c r="DF35" s="719"/>
      <c r="DG35" s="719"/>
      <c r="DH35" s="719"/>
      <c r="DI35" s="719"/>
      <c r="DJ35" s="719"/>
      <c r="DK35" s="720"/>
      <c r="DL35" s="692">
        <v>162339</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428026</v>
      </c>
      <c r="S36" s="684"/>
      <c r="T36" s="684"/>
      <c r="U36" s="684"/>
      <c r="V36" s="684"/>
      <c r="W36" s="684"/>
      <c r="X36" s="684"/>
      <c r="Y36" s="685"/>
      <c r="Z36" s="686">
        <v>0.9</v>
      </c>
      <c r="AA36" s="686"/>
      <c r="AB36" s="686"/>
      <c r="AC36" s="686"/>
      <c r="AD36" s="687" t="s">
        <v>246</v>
      </c>
      <c r="AE36" s="687"/>
      <c r="AF36" s="687"/>
      <c r="AG36" s="687"/>
      <c r="AH36" s="687"/>
      <c r="AI36" s="687"/>
      <c r="AJ36" s="687"/>
      <c r="AK36" s="687"/>
      <c r="AL36" s="688" t="s">
        <v>246</v>
      </c>
      <c r="AM36" s="689"/>
      <c r="AN36" s="689"/>
      <c r="AO36" s="690"/>
      <c r="AP36" s="235"/>
      <c r="AQ36" s="757" t="s">
        <v>330</v>
      </c>
      <c r="AR36" s="758"/>
      <c r="AS36" s="758"/>
      <c r="AT36" s="758"/>
      <c r="AU36" s="758"/>
      <c r="AV36" s="758"/>
      <c r="AW36" s="758"/>
      <c r="AX36" s="758"/>
      <c r="AY36" s="759"/>
      <c r="AZ36" s="672">
        <v>5315153</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261778</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2775327</v>
      </c>
      <c r="CS36" s="684"/>
      <c r="CT36" s="684"/>
      <c r="CU36" s="684"/>
      <c r="CV36" s="684"/>
      <c r="CW36" s="684"/>
      <c r="CX36" s="684"/>
      <c r="CY36" s="685"/>
      <c r="CZ36" s="688">
        <v>6.5</v>
      </c>
      <c r="DA36" s="717"/>
      <c r="DB36" s="717"/>
      <c r="DC36" s="721"/>
      <c r="DD36" s="692">
        <v>2386903</v>
      </c>
      <c r="DE36" s="684"/>
      <c r="DF36" s="684"/>
      <c r="DG36" s="684"/>
      <c r="DH36" s="684"/>
      <c r="DI36" s="684"/>
      <c r="DJ36" s="684"/>
      <c r="DK36" s="685"/>
      <c r="DL36" s="692">
        <v>1321239</v>
      </c>
      <c r="DM36" s="684"/>
      <c r="DN36" s="684"/>
      <c r="DO36" s="684"/>
      <c r="DP36" s="684"/>
      <c r="DQ36" s="684"/>
      <c r="DR36" s="684"/>
      <c r="DS36" s="684"/>
      <c r="DT36" s="684"/>
      <c r="DU36" s="684"/>
      <c r="DV36" s="685"/>
      <c r="DW36" s="688">
        <v>5.5</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3390222</v>
      </c>
      <c r="S37" s="684"/>
      <c r="T37" s="684"/>
      <c r="U37" s="684"/>
      <c r="V37" s="684"/>
      <c r="W37" s="684"/>
      <c r="X37" s="684"/>
      <c r="Y37" s="685"/>
      <c r="Z37" s="686">
        <v>7.4</v>
      </c>
      <c r="AA37" s="686"/>
      <c r="AB37" s="686"/>
      <c r="AC37" s="686"/>
      <c r="AD37" s="687" t="s">
        <v>246</v>
      </c>
      <c r="AE37" s="687"/>
      <c r="AF37" s="687"/>
      <c r="AG37" s="687"/>
      <c r="AH37" s="687"/>
      <c r="AI37" s="687"/>
      <c r="AJ37" s="687"/>
      <c r="AK37" s="687"/>
      <c r="AL37" s="688" t="s">
        <v>130</v>
      </c>
      <c r="AM37" s="689"/>
      <c r="AN37" s="689"/>
      <c r="AO37" s="690"/>
      <c r="AQ37" s="761" t="s">
        <v>334</v>
      </c>
      <c r="AR37" s="762"/>
      <c r="AS37" s="762"/>
      <c r="AT37" s="762"/>
      <c r="AU37" s="762"/>
      <c r="AV37" s="762"/>
      <c r="AW37" s="762"/>
      <c r="AX37" s="762"/>
      <c r="AY37" s="763"/>
      <c r="AZ37" s="683">
        <v>1013054</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156878</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41019</v>
      </c>
      <c r="CS37" s="719"/>
      <c r="CT37" s="719"/>
      <c r="CU37" s="719"/>
      <c r="CV37" s="719"/>
      <c r="CW37" s="719"/>
      <c r="CX37" s="719"/>
      <c r="CY37" s="720"/>
      <c r="CZ37" s="688">
        <v>0.1</v>
      </c>
      <c r="DA37" s="717"/>
      <c r="DB37" s="717"/>
      <c r="DC37" s="721"/>
      <c r="DD37" s="692">
        <v>41019</v>
      </c>
      <c r="DE37" s="719"/>
      <c r="DF37" s="719"/>
      <c r="DG37" s="719"/>
      <c r="DH37" s="719"/>
      <c r="DI37" s="719"/>
      <c r="DJ37" s="719"/>
      <c r="DK37" s="720"/>
      <c r="DL37" s="692">
        <v>36019</v>
      </c>
      <c r="DM37" s="719"/>
      <c r="DN37" s="719"/>
      <c r="DO37" s="719"/>
      <c r="DP37" s="719"/>
      <c r="DQ37" s="719"/>
      <c r="DR37" s="719"/>
      <c r="DS37" s="719"/>
      <c r="DT37" s="719"/>
      <c r="DU37" s="719"/>
      <c r="DV37" s="720"/>
      <c r="DW37" s="688">
        <v>0.2</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741375</v>
      </c>
      <c r="S38" s="684"/>
      <c r="T38" s="684"/>
      <c r="U38" s="684"/>
      <c r="V38" s="684"/>
      <c r="W38" s="684"/>
      <c r="X38" s="684"/>
      <c r="Y38" s="685"/>
      <c r="Z38" s="686">
        <v>1.6</v>
      </c>
      <c r="AA38" s="686"/>
      <c r="AB38" s="686"/>
      <c r="AC38" s="686"/>
      <c r="AD38" s="687">
        <v>9254</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298690</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10718</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3974580</v>
      </c>
      <c r="CS38" s="684"/>
      <c r="CT38" s="684"/>
      <c r="CU38" s="684"/>
      <c r="CV38" s="684"/>
      <c r="CW38" s="684"/>
      <c r="CX38" s="684"/>
      <c r="CY38" s="685"/>
      <c r="CZ38" s="688">
        <v>9.3000000000000007</v>
      </c>
      <c r="DA38" s="717"/>
      <c r="DB38" s="717"/>
      <c r="DC38" s="721"/>
      <c r="DD38" s="692">
        <v>3348896</v>
      </c>
      <c r="DE38" s="684"/>
      <c r="DF38" s="684"/>
      <c r="DG38" s="684"/>
      <c r="DH38" s="684"/>
      <c r="DI38" s="684"/>
      <c r="DJ38" s="684"/>
      <c r="DK38" s="685"/>
      <c r="DL38" s="692">
        <v>2796805</v>
      </c>
      <c r="DM38" s="684"/>
      <c r="DN38" s="684"/>
      <c r="DO38" s="684"/>
      <c r="DP38" s="684"/>
      <c r="DQ38" s="684"/>
      <c r="DR38" s="684"/>
      <c r="DS38" s="684"/>
      <c r="DT38" s="684"/>
      <c r="DU38" s="684"/>
      <c r="DV38" s="685"/>
      <c r="DW38" s="688">
        <v>11.7</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7857500</v>
      </c>
      <c r="S39" s="684"/>
      <c r="T39" s="684"/>
      <c r="U39" s="684"/>
      <c r="V39" s="684"/>
      <c r="W39" s="684"/>
      <c r="X39" s="684"/>
      <c r="Y39" s="685"/>
      <c r="Z39" s="686">
        <v>17.3</v>
      </c>
      <c r="AA39" s="686"/>
      <c r="AB39" s="686"/>
      <c r="AC39" s="686"/>
      <c r="AD39" s="687" t="s">
        <v>130</v>
      </c>
      <c r="AE39" s="687"/>
      <c r="AF39" s="687"/>
      <c r="AG39" s="687"/>
      <c r="AH39" s="687"/>
      <c r="AI39" s="687"/>
      <c r="AJ39" s="687"/>
      <c r="AK39" s="687"/>
      <c r="AL39" s="688" t="s">
        <v>130</v>
      </c>
      <c r="AM39" s="689"/>
      <c r="AN39" s="689"/>
      <c r="AO39" s="690"/>
      <c r="AQ39" s="761" t="s">
        <v>342</v>
      </c>
      <c r="AR39" s="762"/>
      <c r="AS39" s="762"/>
      <c r="AT39" s="762"/>
      <c r="AU39" s="762"/>
      <c r="AV39" s="762"/>
      <c r="AW39" s="762"/>
      <c r="AX39" s="762"/>
      <c r="AY39" s="763"/>
      <c r="AZ39" s="683">
        <v>65600</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16360</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103270</v>
      </c>
      <c r="CS39" s="719"/>
      <c r="CT39" s="719"/>
      <c r="CU39" s="719"/>
      <c r="CV39" s="719"/>
      <c r="CW39" s="719"/>
      <c r="CX39" s="719"/>
      <c r="CY39" s="720"/>
      <c r="CZ39" s="688">
        <v>0.2</v>
      </c>
      <c r="DA39" s="717"/>
      <c r="DB39" s="717"/>
      <c r="DC39" s="721"/>
      <c r="DD39" s="692">
        <v>55877</v>
      </c>
      <c r="DE39" s="719"/>
      <c r="DF39" s="719"/>
      <c r="DG39" s="719"/>
      <c r="DH39" s="719"/>
      <c r="DI39" s="719"/>
      <c r="DJ39" s="719"/>
      <c r="DK39" s="720"/>
      <c r="DL39" s="692" t="s">
        <v>246</v>
      </c>
      <c r="DM39" s="719"/>
      <c r="DN39" s="719"/>
      <c r="DO39" s="719"/>
      <c r="DP39" s="719"/>
      <c r="DQ39" s="719"/>
      <c r="DR39" s="719"/>
      <c r="DS39" s="719"/>
      <c r="DT39" s="719"/>
      <c r="DU39" s="719"/>
      <c r="DV39" s="720"/>
      <c r="DW39" s="688" t="s">
        <v>130</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246</v>
      </c>
      <c r="AA40" s="686"/>
      <c r="AB40" s="686"/>
      <c r="AC40" s="686"/>
      <c r="AD40" s="687" t="s">
        <v>130</v>
      </c>
      <c r="AE40" s="687"/>
      <c r="AF40" s="687"/>
      <c r="AG40" s="687"/>
      <c r="AH40" s="687"/>
      <c r="AI40" s="687"/>
      <c r="AJ40" s="687"/>
      <c r="AK40" s="687"/>
      <c r="AL40" s="688" t="s">
        <v>246</v>
      </c>
      <c r="AM40" s="689"/>
      <c r="AN40" s="689"/>
      <c r="AO40" s="690"/>
      <c r="AQ40" s="761" t="s">
        <v>346</v>
      </c>
      <c r="AR40" s="762"/>
      <c r="AS40" s="762"/>
      <c r="AT40" s="762"/>
      <c r="AU40" s="762"/>
      <c r="AV40" s="762"/>
      <c r="AW40" s="762"/>
      <c r="AX40" s="762"/>
      <c r="AY40" s="763"/>
      <c r="AZ40" s="683">
        <v>61751</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91</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249500</v>
      </c>
      <c r="CS40" s="684"/>
      <c r="CT40" s="684"/>
      <c r="CU40" s="684"/>
      <c r="CV40" s="684"/>
      <c r="CW40" s="684"/>
      <c r="CX40" s="684"/>
      <c r="CY40" s="685"/>
      <c r="CZ40" s="688">
        <v>0.6</v>
      </c>
      <c r="DA40" s="717"/>
      <c r="DB40" s="717"/>
      <c r="DC40" s="721"/>
      <c r="DD40" s="692" t="s">
        <v>246</v>
      </c>
      <c r="DE40" s="684"/>
      <c r="DF40" s="684"/>
      <c r="DG40" s="684"/>
      <c r="DH40" s="684"/>
      <c r="DI40" s="684"/>
      <c r="DJ40" s="684"/>
      <c r="DK40" s="685"/>
      <c r="DL40" s="692" t="s">
        <v>246</v>
      </c>
      <c r="DM40" s="684"/>
      <c r="DN40" s="684"/>
      <c r="DO40" s="684"/>
      <c r="DP40" s="684"/>
      <c r="DQ40" s="684"/>
      <c r="DR40" s="684"/>
      <c r="DS40" s="684"/>
      <c r="DT40" s="684"/>
      <c r="DU40" s="684"/>
      <c r="DV40" s="685"/>
      <c r="DW40" s="688" t="s">
        <v>130</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1226300</v>
      </c>
      <c r="S41" s="684"/>
      <c r="T41" s="684"/>
      <c r="U41" s="684"/>
      <c r="V41" s="684"/>
      <c r="W41" s="684"/>
      <c r="X41" s="684"/>
      <c r="Y41" s="685"/>
      <c r="Z41" s="686">
        <v>2.7</v>
      </c>
      <c r="AA41" s="686"/>
      <c r="AB41" s="686"/>
      <c r="AC41" s="686"/>
      <c r="AD41" s="687" t="s">
        <v>246</v>
      </c>
      <c r="AE41" s="687"/>
      <c r="AF41" s="687"/>
      <c r="AG41" s="687"/>
      <c r="AH41" s="687"/>
      <c r="AI41" s="687"/>
      <c r="AJ41" s="687"/>
      <c r="AK41" s="687"/>
      <c r="AL41" s="688" t="s">
        <v>130</v>
      </c>
      <c r="AM41" s="689"/>
      <c r="AN41" s="689"/>
      <c r="AO41" s="690"/>
      <c r="AQ41" s="761" t="s">
        <v>351</v>
      </c>
      <c r="AR41" s="762"/>
      <c r="AS41" s="762"/>
      <c r="AT41" s="762"/>
      <c r="AU41" s="762"/>
      <c r="AV41" s="762"/>
      <c r="AW41" s="762"/>
      <c r="AX41" s="762"/>
      <c r="AY41" s="763"/>
      <c r="AZ41" s="683">
        <v>867535</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246</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246</v>
      </c>
      <c r="CS41" s="719"/>
      <c r="CT41" s="719"/>
      <c r="CU41" s="719"/>
      <c r="CV41" s="719"/>
      <c r="CW41" s="719"/>
      <c r="CX41" s="719"/>
      <c r="CY41" s="720"/>
      <c r="CZ41" s="688" t="s">
        <v>130</v>
      </c>
      <c r="DA41" s="717"/>
      <c r="DB41" s="717"/>
      <c r="DC41" s="721"/>
      <c r="DD41" s="692" t="s">
        <v>246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45543477</v>
      </c>
      <c r="S42" s="769"/>
      <c r="T42" s="769"/>
      <c r="U42" s="769"/>
      <c r="V42" s="769"/>
      <c r="W42" s="769"/>
      <c r="X42" s="769"/>
      <c r="Y42" s="777"/>
      <c r="Z42" s="778">
        <v>100</v>
      </c>
      <c r="AA42" s="778"/>
      <c r="AB42" s="778"/>
      <c r="AC42" s="778"/>
      <c r="AD42" s="779">
        <v>22762526</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3008523</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409</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11091403</v>
      </c>
      <c r="CS42" s="684"/>
      <c r="CT42" s="684"/>
      <c r="CU42" s="684"/>
      <c r="CV42" s="684"/>
      <c r="CW42" s="684"/>
      <c r="CX42" s="684"/>
      <c r="CY42" s="685"/>
      <c r="CZ42" s="688">
        <v>26</v>
      </c>
      <c r="DA42" s="689"/>
      <c r="DB42" s="689"/>
      <c r="DC42" s="701"/>
      <c r="DD42" s="692">
        <v>1853929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293039</v>
      </c>
      <c r="CS43" s="719"/>
      <c r="CT43" s="719"/>
      <c r="CU43" s="719"/>
      <c r="CV43" s="719"/>
      <c r="CW43" s="719"/>
      <c r="CX43" s="719"/>
      <c r="CY43" s="720"/>
      <c r="CZ43" s="688">
        <v>0.7</v>
      </c>
      <c r="DA43" s="717"/>
      <c r="DB43" s="717"/>
      <c r="DC43" s="721"/>
      <c r="DD43" s="692">
        <v>293039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10879362</v>
      </c>
      <c r="CS44" s="684"/>
      <c r="CT44" s="684"/>
      <c r="CU44" s="684"/>
      <c r="CV44" s="684"/>
      <c r="CW44" s="684"/>
      <c r="CX44" s="684"/>
      <c r="CY44" s="685"/>
      <c r="CZ44" s="688">
        <v>25.5</v>
      </c>
      <c r="DA44" s="689"/>
      <c r="DB44" s="689"/>
      <c r="DC44" s="701"/>
      <c r="DD44" s="692">
        <v>1832151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2742888</v>
      </c>
      <c r="CS45" s="719"/>
      <c r="CT45" s="719"/>
      <c r="CU45" s="719"/>
      <c r="CV45" s="719"/>
      <c r="CW45" s="719"/>
      <c r="CX45" s="719"/>
      <c r="CY45" s="720"/>
      <c r="CZ45" s="688">
        <v>6.4</v>
      </c>
      <c r="DA45" s="717"/>
      <c r="DB45" s="717"/>
      <c r="DC45" s="721"/>
      <c r="DD45" s="692">
        <v>187631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7831777</v>
      </c>
      <c r="CS46" s="684"/>
      <c r="CT46" s="684"/>
      <c r="CU46" s="684"/>
      <c r="CV46" s="684"/>
      <c r="CW46" s="684"/>
      <c r="CX46" s="684"/>
      <c r="CY46" s="685"/>
      <c r="CZ46" s="688">
        <v>18.399999999999999</v>
      </c>
      <c r="DA46" s="689"/>
      <c r="DB46" s="689"/>
      <c r="DC46" s="701"/>
      <c r="DD46" s="692">
        <v>1497137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212041</v>
      </c>
      <c r="CS47" s="719"/>
      <c r="CT47" s="719"/>
      <c r="CU47" s="719"/>
      <c r="CV47" s="719"/>
      <c r="CW47" s="719"/>
      <c r="CX47" s="719"/>
      <c r="CY47" s="720"/>
      <c r="CZ47" s="688">
        <v>0.5</v>
      </c>
      <c r="DA47" s="717"/>
      <c r="DB47" s="717"/>
      <c r="DC47" s="721"/>
      <c r="DD47" s="692">
        <v>21778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130</v>
      </c>
      <c r="CS48" s="684"/>
      <c r="CT48" s="684"/>
      <c r="CU48" s="684"/>
      <c r="CV48" s="684"/>
      <c r="CW48" s="684"/>
      <c r="CX48" s="684"/>
      <c r="CY48" s="685"/>
      <c r="CZ48" s="688" t="s">
        <v>130</v>
      </c>
      <c r="DA48" s="689"/>
      <c r="DB48" s="689"/>
      <c r="DC48" s="701"/>
      <c r="DD48" s="692" t="s">
        <v>246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42676354</v>
      </c>
      <c r="CS49" s="754"/>
      <c r="CT49" s="754"/>
      <c r="CU49" s="754"/>
      <c r="CV49" s="754"/>
      <c r="CW49" s="754"/>
      <c r="CX49" s="754"/>
      <c r="CY49" s="785"/>
      <c r="CZ49" s="780">
        <v>100</v>
      </c>
      <c r="DA49" s="786"/>
      <c r="DB49" s="786"/>
      <c r="DC49" s="787"/>
      <c r="DD49" s="788">
        <v>25467249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hXAkorKCxy4A1mMuu80i4wPF0vx5hsZPC3HUOC16HLpr4LbvcAqWm6FQ+47YGldD0rq4/2rGB4UDeKP4icMnA==" saltValue="an6gt9NBBCEAup8W4Cfbs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45561</v>
      </c>
      <c r="R7" s="819"/>
      <c r="S7" s="819"/>
      <c r="T7" s="819"/>
      <c r="U7" s="819"/>
      <c r="V7" s="819">
        <v>42689</v>
      </c>
      <c r="W7" s="819"/>
      <c r="X7" s="819"/>
      <c r="Y7" s="819"/>
      <c r="Z7" s="819"/>
      <c r="AA7" s="819">
        <v>2872</v>
      </c>
      <c r="AB7" s="819"/>
      <c r="AC7" s="819"/>
      <c r="AD7" s="819"/>
      <c r="AE7" s="820"/>
      <c r="AF7" s="821">
        <v>1959</v>
      </c>
      <c r="AG7" s="822"/>
      <c r="AH7" s="822"/>
      <c r="AI7" s="822"/>
      <c r="AJ7" s="823"/>
      <c r="AK7" s="858">
        <v>393</v>
      </c>
      <c r="AL7" s="859"/>
      <c r="AM7" s="859"/>
      <c r="AN7" s="859"/>
      <c r="AO7" s="859"/>
      <c r="AP7" s="859">
        <v>63113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617</v>
      </c>
      <c r="BT7" s="863"/>
      <c r="BU7" s="863"/>
      <c r="BV7" s="863"/>
      <c r="BW7" s="863"/>
      <c r="BX7" s="863"/>
      <c r="BY7" s="863"/>
      <c r="BZ7" s="863"/>
      <c r="CA7" s="863"/>
      <c r="CB7" s="863"/>
      <c r="CC7" s="863"/>
      <c r="CD7" s="863"/>
      <c r="CE7" s="863"/>
      <c r="CF7" s="863"/>
      <c r="CG7" s="864"/>
      <c r="CH7" s="855">
        <v>30</v>
      </c>
      <c r="CI7" s="856"/>
      <c r="CJ7" s="856"/>
      <c r="CK7" s="856"/>
      <c r="CL7" s="857"/>
      <c r="CM7" s="855">
        <v>441</v>
      </c>
      <c r="CN7" s="856"/>
      <c r="CO7" s="856"/>
      <c r="CP7" s="856"/>
      <c r="CQ7" s="857"/>
      <c r="CR7" s="855">
        <v>100</v>
      </c>
      <c r="CS7" s="856"/>
      <c r="CT7" s="856"/>
      <c r="CU7" s="856"/>
      <c r="CV7" s="857"/>
      <c r="CW7" s="855" t="s">
        <v>606</v>
      </c>
      <c r="CX7" s="856"/>
      <c r="CY7" s="856"/>
      <c r="CZ7" s="856"/>
      <c r="DA7" s="857"/>
      <c r="DB7" s="855" t="s">
        <v>606</v>
      </c>
      <c r="DC7" s="856"/>
      <c r="DD7" s="856"/>
      <c r="DE7" s="856"/>
      <c r="DF7" s="857"/>
      <c r="DG7" s="855" t="s">
        <v>606</v>
      </c>
      <c r="DH7" s="856"/>
      <c r="DI7" s="856"/>
      <c r="DJ7" s="856"/>
      <c r="DK7" s="857"/>
      <c r="DL7" s="855" t="s">
        <v>606</v>
      </c>
      <c r="DM7" s="856"/>
      <c r="DN7" s="856"/>
      <c r="DO7" s="856"/>
      <c r="DP7" s="857"/>
      <c r="DQ7" s="855" t="s">
        <v>606</v>
      </c>
      <c r="DR7" s="856"/>
      <c r="DS7" s="856"/>
      <c r="DT7" s="856"/>
      <c r="DU7" s="857"/>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4</v>
      </c>
      <c r="R8" s="843"/>
      <c r="S8" s="843"/>
      <c r="T8" s="843"/>
      <c r="U8" s="843"/>
      <c r="V8" s="843">
        <v>9</v>
      </c>
      <c r="W8" s="843"/>
      <c r="X8" s="843"/>
      <c r="Y8" s="843"/>
      <c r="Z8" s="843"/>
      <c r="AA8" s="843">
        <v>-5</v>
      </c>
      <c r="AB8" s="843"/>
      <c r="AC8" s="843"/>
      <c r="AD8" s="843"/>
      <c r="AE8" s="844"/>
      <c r="AF8" s="845">
        <v>-5</v>
      </c>
      <c r="AG8" s="846"/>
      <c r="AH8" s="846"/>
      <c r="AI8" s="846"/>
      <c r="AJ8" s="847"/>
      <c r="AK8" s="848" t="s">
        <v>537</v>
      </c>
      <c r="AL8" s="849"/>
      <c r="AM8" s="849"/>
      <c r="AN8" s="849"/>
      <c r="AO8" s="849"/>
      <c r="AP8" s="848" t="s">
        <v>537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620</v>
      </c>
      <c r="BT8" s="853"/>
      <c r="BU8" s="853"/>
      <c r="BV8" s="853"/>
      <c r="BW8" s="853"/>
      <c r="BX8" s="853"/>
      <c r="BY8" s="853"/>
      <c r="BZ8" s="853"/>
      <c r="CA8" s="853"/>
      <c r="CB8" s="853"/>
      <c r="CC8" s="853"/>
      <c r="CD8" s="853"/>
      <c r="CE8" s="853"/>
      <c r="CF8" s="853"/>
      <c r="CG8" s="854"/>
      <c r="CH8" s="865">
        <v>0</v>
      </c>
      <c r="CI8" s="866"/>
      <c r="CJ8" s="866"/>
      <c r="CK8" s="866"/>
      <c r="CL8" s="867"/>
      <c r="CM8" s="865">
        <v>122</v>
      </c>
      <c r="CN8" s="866"/>
      <c r="CO8" s="866"/>
      <c r="CP8" s="866"/>
      <c r="CQ8" s="867"/>
      <c r="CR8" s="865">
        <v>54</v>
      </c>
      <c r="CS8" s="866"/>
      <c r="CT8" s="866"/>
      <c r="CU8" s="866"/>
      <c r="CV8" s="867"/>
      <c r="CW8" s="865">
        <v>18</v>
      </c>
      <c r="CX8" s="866"/>
      <c r="CY8" s="866"/>
      <c r="CZ8" s="866"/>
      <c r="DA8" s="867"/>
      <c r="DB8" s="865" t="s">
        <v>606</v>
      </c>
      <c r="DC8" s="866"/>
      <c r="DD8" s="866"/>
      <c r="DE8" s="866"/>
      <c r="DF8" s="867"/>
      <c r="DG8" s="865" t="s">
        <v>606</v>
      </c>
      <c r="DH8" s="866"/>
      <c r="DI8" s="866"/>
      <c r="DJ8" s="866"/>
      <c r="DK8" s="867"/>
      <c r="DL8" s="865" t="s">
        <v>606</v>
      </c>
      <c r="DM8" s="866"/>
      <c r="DN8" s="866"/>
      <c r="DO8" s="866"/>
      <c r="DP8" s="867"/>
      <c r="DQ8" s="865" t="s">
        <v>606</v>
      </c>
      <c r="DR8" s="866"/>
      <c r="DS8" s="866"/>
      <c r="DT8" s="866"/>
      <c r="DU8" s="867"/>
      <c r="DV8" s="868"/>
      <c r="DW8" s="869"/>
      <c r="DX8" s="869"/>
      <c r="DY8" s="869"/>
      <c r="DZ8" s="870"/>
      <c r="EA8" s="255"/>
    </row>
    <row r="9" spans="1:131" s="256" customFormat="1" ht="26.25" customHeight="1" x14ac:dyDescent="0.15">
      <c r="A9" s="262">
        <v>3</v>
      </c>
      <c r="B9" s="839" t="s">
        <v>392</v>
      </c>
      <c r="C9" s="840"/>
      <c r="D9" s="840"/>
      <c r="E9" s="840"/>
      <c r="F9" s="840"/>
      <c r="G9" s="840"/>
      <c r="H9" s="840"/>
      <c r="I9" s="840"/>
      <c r="J9" s="840"/>
      <c r="K9" s="840"/>
      <c r="L9" s="840"/>
      <c r="M9" s="840"/>
      <c r="N9" s="840"/>
      <c r="O9" s="840"/>
      <c r="P9" s="841"/>
      <c r="Q9" s="842">
        <v>14</v>
      </c>
      <c r="R9" s="843"/>
      <c r="S9" s="843"/>
      <c r="T9" s="843"/>
      <c r="U9" s="843"/>
      <c r="V9" s="843">
        <v>14</v>
      </c>
      <c r="W9" s="843"/>
      <c r="X9" s="843"/>
      <c r="Y9" s="843"/>
      <c r="Z9" s="843"/>
      <c r="AA9" s="843">
        <v>0</v>
      </c>
      <c r="AB9" s="843"/>
      <c r="AC9" s="843"/>
      <c r="AD9" s="843"/>
      <c r="AE9" s="844"/>
      <c r="AF9" s="845">
        <v>0</v>
      </c>
      <c r="AG9" s="846"/>
      <c r="AH9" s="846"/>
      <c r="AI9" s="846"/>
      <c r="AJ9" s="847"/>
      <c r="AK9" s="848">
        <v>12</v>
      </c>
      <c r="AL9" s="849"/>
      <c r="AM9" s="849"/>
      <c r="AN9" s="849"/>
      <c r="AO9" s="849"/>
      <c r="AP9" s="848" t="s">
        <v>537</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618</v>
      </c>
      <c r="BT9" s="853"/>
      <c r="BU9" s="853"/>
      <c r="BV9" s="853"/>
      <c r="BW9" s="853"/>
      <c r="BX9" s="853"/>
      <c r="BY9" s="853"/>
      <c r="BZ9" s="853"/>
      <c r="CA9" s="853"/>
      <c r="CB9" s="853"/>
      <c r="CC9" s="853"/>
      <c r="CD9" s="853"/>
      <c r="CE9" s="853"/>
      <c r="CF9" s="853"/>
      <c r="CG9" s="854"/>
      <c r="CH9" s="865">
        <v>41</v>
      </c>
      <c r="CI9" s="866"/>
      <c r="CJ9" s="866"/>
      <c r="CK9" s="866"/>
      <c r="CL9" s="867"/>
      <c r="CM9" s="865">
        <v>320</v>
      </c>
      <c r="CN9" s="866"/>
      <c r="CO9" s="866"/>
      <c r="CP9" s="866"/>
      <c r="CQ9" s="867"/>
      <c r="CR9" s="865">
        <v>75</v>
      </c>
      <c r="CS9" s="866"/>
      <c r="CT9" s="866"/>
      <c r="CU9" s="866"/>
      <c r="CV9" s="867"/>
      <c r="CW9" s="865">
        <v>12</v>
      </c>
      <c r="CX9" s="866"/>
      <c r="CY9" s="866"/>
      <c r="CZ9" s="866"/>
      <c r="DA9" s="867"/>
      <c r="DB9" s="865" t="s">
        <v>606</v>
      </c>
      <c r="DC9" s="866"/>
      <c r="DD9" s="866"/>
      <c r="DE9" s="866"/>
      <c r="DF9" s="867"/>
      <c r="DG9" s="865" t="s">
        <v>606</v>
      </c>
      <c r="DH9" s="866"/>
      <c r="DI9" s="866"/>
      <c r="DJ9" s="866"/>
      <c r="DK9" s="867"/>
      <c r="DL9" s="865" t="s">
        <v>606</v>
      </c>
      <c r="DM9" s="866"/>
      <c r="DN9" s="866"/>
      <c r="DO9" s="866"/>
      <c r="DP9" s="867"/>
      <c r="DQ9" s="865" t="s">
        <v>606</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619</v>
      </c>
      <c r="BT10" s="853"/>
      <c r="BU10" s="853"/>
      <c r="BV10" s="853"/>
      <c r="BW10" s="853"/>
      <c r="BX10" s="853"/>
      <c r="BY10" s="853"/>
      <c r="BZ10" s="853"/>
      <c r="CA10" s="853"/>
      <c r="CB10" s="853"/>
      <c r="CC10" s="853"/>
      <c r="CD10" s="853"/>
      <c r="CE10" s="853"/>
      <c r="CF10" s="853"/>
      <c r="CG10" s="854"/>
      <c r="CH10" s="865">
        <v>9</v>
      </c>
      <c r="CI10" s="866"/>
      <c r="CJ10" s="866"/>
      <c r="CK10" s="866"/>
      <c r="CL10" s="867"/>
      <c r="CM10" s="865">
        <v>26</v>
      </c>
      <c r="CN10" s="866"/>
      <c r="CO10" s="866"/>
      <c r="CP10" s="866"/>
      <c r="CQ10" s="867"/>
      <c r="CR10" s="865">
        <v>7</v>
      </c>
      <c r="CS10" s="866"/>
      <c r="CT10" s="866"/>
      <c r="CU10" s="866"/>
      <c r="CV10" s="867"/>
      <c r="CW10" s="865" t="s">
        <v>606</v>
      </c>
      <c r="CX10" s="866"/>
      <c r="CY10" s="866"/>
      <c r="CZ10" s="866"/>
      <c r="DA10" s="867"/>
      <c r="DB10" s="865" t="s">
        <v>606</v>
      </c>
      <c r="DC10" s="866"/>
      <c r="DD10" s="866"/>
      <c r="DE10" s="866"/>
      <c r="DF10" s="867"/>
      <c r="DG10" s="865" t="s">
        <v>606</v>
      </c>
      <c r="DH10" s="866"/>
      <c r="DI10" s="866"/>
      <c r="DJ10" s="866"/>
      <c r="DK10" s="867"/>
      <c r="DL10" s="865" t="s">
        <v>606</v>
      </c>
      <c r="DM10" s="866"/>
      <c r="DN10" s="866"/>
      <c r="DO10" s="866"/>
      <c r="DP10" s="867"/>
      <c r="DQ10" s="865" t="s">
        <v>606</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v>45558</v>
      </c>
      <c r="R23" s="878"/>
      <c r="S23" s="878"/>
      <c r="T23" s="878"/>
      <c r="U23" s="878"/>
      <c r="V23" s="878">
        <v>42691</v>
      </c>
      <c r="W23" s="878"/>
      <c r="X23" s="878"/>
      <c r="Y23" s="878"/>
      <c r="Z23" s="878"/>
      <c r="AA23" s="878">
        <v>2867</v>
      </c>
      <c r="AB23" s="878"/>
      <c r="AC23" s="878"/>
      <c r="AD23" s="878"/>
      <c r="AE23" s="879"/>
      <c r="AF23" s="880">
        <v>1955</v>
      </c>
      <c r="AG23" s="878"/>
      <c r="AH23" s="878"/>
      <c r="AI23" s="878"/>
      <c r="AJ23" s="881"/>
      <c r="AK23" s="882"/>
      <c r="AL23" s="883"/>
      <c r="AM23" s="883"/>
      <c r="AN23" s="883"/>
      <c r="AO23" s="883"/>
      <c r="AP23" s="878">
        <v>63113</v>
      </c>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407</v>
      </c>
      <c r="C28" s="816"/>
      <c r="D28" s="816"/>
      <c r="E28" s="816"/>
      <c r="F28" s="816"/>
      <c r="G28" s="816"/>
      <c r="H28" s="816"/>
      <c r="I28" s="816"/>
      <c r="J28" s="816"/>
      <c r="K28" s="816"/>
      <c r="L28" s="816"/>
      <c r="M28" s="816"/>
      <c r="N28" s="816"/>
      <c r="O28" s="816"/>
      <c r="P28" s="817"/>
      <c r="Q28" s="905">
        <v>9717</v>
      </c>
      <c r="R28" s="906"/>
      <c r="S28" s="906"/>
      <c r="T28" s="906"/>
      <c r="U28" s="906"/>
      <c r="V28" s="906">
        <v>9455</v>
      </c>
      <c r="W28" s="906"/>
      <c r="X28" s="906"/>
      <c r="Y28" s="906"/>
      <c r="Z28" s="906"/>
      <c r="AA28" s="906">
        <v>262</v>
      </c>
      <c r="AB28" s="906"/>
      <c r="AC28" s="906"/>
      <c r="AD28" s="906"/>
      <c r="AE28" s="907"/>
      <c r="AF28" s="908">
        <v>262</v>
      </c>
      <c r="AG28" s="906"/>
      <c r="AH28" s="906"/>
      <c r="AI28" s="906"/>
      <c r="AJ28" s="909"/>
      <c r="AK28" s="910">
        <v>841</v>
      </c>
      <c r="AL28" s="902"/>
      <c r="AM28" s="902"/>
      <c r="AN28" s="902"/>
      <c r="AO28" s="902"/>
      <c r="AP28" s="902" t="s">
        <v>606</v>
      </c>
      <c r="AQ28" s="902"/>
      <c r="AR28" s="902"/>
      <c r="AS28" s="902"/>
      <c r="AT28" s="902"/>
      <c r="AU28" s="902" t="s">
        <v>606</v>
      </c>
      <c r="AV28" s="902"/>
      <c r="AW28" s="902"/>
      <c r="AX28" s="902"/>
      <c r="AY28" s="902"/>
      <c r="AZ28" s="902" t="s">
        <v>606</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408</v>
      </c>
      <c r="C29" s="840"/>
      <c r="D29" s="840"/>
      <c r="E29" s="840"/>
      <c r="F29" s="840"/>
      <c r="G29" s="840"/>
      <c r="H29" s="840"/>
      <c r="I29" s="840"/>
      <c r="J29" s="840"/>
      <c r="K29" s="840"/>
      <c r="L29" s="840"/>
      <c r="M29" s="840"/>
      <c r="N29" s="840"/>
      <c r="O29" s="840"/>
      <c r="P29" s="841"/>
      <c r="Q29" s="842">
        <v>77</v>
      </c>
      <c r="R29" s="843"/>
      <c r="S29" s="843"/>
      <c r="T29" s="843"/>
      <c r="U29" s="843"/>
      <c r="V29" s="843">
        <v>76</v>
      </c>
      <c r="W29" s="843"/>
      <c r="X29" s="843"/>
      <c r="Y29" s="843"/>
      <c r="Z29" s="843"/>
      <c r="AA29" s="843">
        <v>1</v>
      </c>
      <c r="AB29" s="843"/>
      <c r="AC29" s="843"/>
      <c r="AD29" s="843"/>
      <c r="AE29" s="844"/>
      <c r="AF29" s="845">
        <v>1</v>
      </c>
      <c r="AG29" s="846"/>
      <c r="AH29" s="846"/>
      <c r="AI29" s="846"/>
      <c r="AJ29" s="847"/>
      <c r="AK29" s="913">
        <v>39</v>
      </c>
      <c r="AL29" s="914"/>
      <c r="AM29" s="914"/>
      <c r="AN29" s="914"/>
      <c r="AO29" s="914"/>
      <c r="AP29" s="914">
        <v>24</v>
      </c>
      <c r="AQ29" s="914"/>
      <c r="AR29" s="914"/>
      <c r="AS29" s="914"/>
      <c r="AT29" s="914"/>
      <c r="AU29" s="914">
        <v>9</v>
      </c>
      <c r="AV29" s="914"/>
      <c r="AW29" s="914"/>
      <c r="AX29" s="914"/>
      <c r="AY29" s="914"/>
      <c r="AZ29" s="915" t="s">
        <v>606</v>
      </c>
      <c r="BA29" s="915"/>
      <c r="BB29" s="915"/>
      <c r="BC29" s="915"/>
      <c r="BD29" s="915"/>
      <c r="BE29" s="911"/>
      <c r="BF29" s="911"/>
      <c r="BG29" s="911"/>
      <c r="BH29" s="911"/>
      <c r="BI29" s="912"/>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409</v>
      </c>
      <c r="C30" s="840"/>
      <c r="D30" s="840"/>
      <c r="E30" s="840"/>
      <c r="F30" s="840"/>
      <c r="G30" s="840"/>
      <c r="H30" s="840"/>
      <c r="I30" s="840"/>
      <c r="J30" s="840"/>
      <c r="K30" s="840"/>
      <c r="L30" s="840"/>
      <c r="M30" s="840"/>
      <c r="N30" s="840"/>
      <c r="O30" s="840"/>
      <c r="P30" s="841"/>
      <c r="Q30" s="842">
        <v>10913</v>
      </c>
      <c r="R30" s="843"/>
      <c r="S30" s="843"/>
      <c r="T30" s="843"/>
      <c r="U30" s="843"/>
      <c r="V30" s="843">
        <v>10656</v>
      </c>
      <c r="W30" s="843"/>
      <c r="X30" s="843"/>
      <c r="Y30" s="843"/>
      <c r="Z30" s="843"/>
      <c r="AA30" s="843">
        <v>257</v>
      </c>
      <c r="AB30" s="843"/>
      <c r="AC30" s="843"/>
      <c r="AD30" s="843"/>
      <c r="AE30" s="844"/>
      <c r="AF30" s="845">
        <v>257</v>
      </c>
      <c r="AG30" s="846"/>
      <c r="AH30" s="846"/>
      <c r="AI30" s="846"/>
      <c r="AJ30" s="847"/>
      <c r="AK30" s="913">
        <v>1566</v>
      </c>
      <c r="AL30" s="914"/>
      <c r="AM30" s="914"/>
      <c r="AN30" s="914"/>
      <c r="AO30" s="914"/>
      <c r="AP30" s="915" t="s">
        <v>606</v>
      </c>
      <c r="AQ30" s="915"/>
      <c r="AR30" s="915"/>
      <c r="AS30" s="915"/>
      <c r="AT30" s="915"/>
      <c r="AU30" s="915" t="s">
        <v>606</v>
      </c>
      <c r="AV30" s="915"/>
      <c r="AW30" s="915"/>
      <c r="AX30" s="915"/>
      <c r="AY30" s="915"/>
      <c r="AZ30" s="915" t="s">
        <v>606</v>
      </c>
      <c r="BA30" s="915"/>
      <c r="BB30" s="915"/>
      <c r="BC30" s="915"/>
      <c r="BD30" s="915"/>
      <c r="BE30" s="911"/>
      <c r="BF30" s="911"/>
      <c r="BG30" s="911"/>
      <c r="BH30" s="911"/>
      <c r="BI30" s="912"/>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410</v>
      </c>
      <c r="C31" s="840"/>
      <c r="D31" s="840"/>
      <c r="E31" s="840"/>
      <c r="F31" s="840"/>
      <c r="G31" s="840"/>
      <c r="H31" s="840"/>
      <c r="I31" s="840"/>
      <c r="J31" s="840"/>
      <c r="K31" s="840"/>
      <c r="L31" s="840"/>
      <c r="M31" s="840"/>
      <c r="N31" s="840"/>
      <c r="O31" s="840"/>
      <c r="P31" s="841"/>
      <c r="Q31" s="842">
        <v>30</v>
      </c>
      <c r="R31" s="843"/>
      <c r="S31" s="843"/>
      <c r="T31" s="843"/>
      <c r="U31" s="843"/>
      <c r="V31" s="843">
        <v>19</v>
      </c>
      <c r="W31" s="843"/>
      <c r="X31" s="843"/>
      <c r="Y31" s="843"/>
      <c r="Z31" s="843"/>
      <c r="AA31" s="843">
        <v>11</v>
      </c>
      <c r="AB31" s="843"/>
      <c r="AC31" s="843"/>
      <c r="AD31" s="843"/>
      <c r="AE31" s="844"/>
      <c r="AF31" s="845">
        <v>11</v>
      </c>
      <c r="AG31" s="846"/>
      <c r="AH31" s="846"/>
      <c r="AI31" s="846"/>
      <c r="AJ31" s="847"/>
      <c r="AK31" s="915" t="s">
        <v>606</v>
      </c>
      <c r="AL31" s="915"/>
      <c r="AM31" s="915"/>
      <c r="AN31" s="915"/>
      <c r="AO31" s="915"/>
      <c r="AP31" s="915" t="s">
        <v>606</v>
      </c>
      <c r="AQ31" s="915"/>
      <c r="AR31" s="915"/>
      <c r="AS31" s="915"/>
      <c r="AT31" s="915"/>
      <c r="AU31" s="915" t="s">
        <v>606</v>
      </c>
      <c r="AV31" s="915"/>
      <c r="AW31" s="915"/>
      <c r="AX31" s="915"/>
      <c r="AY31" s="915"/>
      <c r="AZ31" s="915" t="s">
        <v>606</v>
      </c>
      <c r="BA31" s="915"/>
      <c r="BB31" s="915"/>
      <c r="BC31" s="915"/>
      <c r="BD31" s="915"/>
      <c r="BE31" s="911"/>
      <c r="BF31" s="911"/>
      <c r="BG31" s="911"/>
      <c r="BH31" s="911"/>
      <c r="BI31" s="912"/>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84</v>
      </c>
      <c r="R32" s="843"/>
      <c r="S32" s="843"/>
      <c r="T32" s="843"/>
      <c r="U32" s="843"/>
      <c r="V32" s="843">
        <v>84</v>
      </c>
      <c r="W32" s="843"/>
      <c r="X32" s="843"/>
      <c r="Y32" s="843"/>
      <c r="Z32" s="843"/>
      <c r="AA32" s="843">
        <v>0</v>
      </c>
      <c r="AB32" s="843"/>
      <c r="AC32" s="843"/>
      <c r="AD32" s="843"/>
      <c r="AE32" s="844"/>
      <c r="AF32" s="845">
        <v>0</v>
      </c>
      <c r="AG32" s="846"/>
      <c r="AH32" s="846"/>
      <c r="AI32" s="846"/>
      <c r="AJ32" s="847"/>
      <c r="AK32" s="913">
        <v>42</v>
      </c>
      <c r="AL32" s="914"/>
      <c r="AM32" s="914"/>
      <c r="AN32" s="914"/>
      <c r="AO32" s="914"/>
      <c r="AP32" s="915" t="s">
        <v>606</v>
      </c>
      <c r="AQ32" s="915"/>
      <c r="AR32" s="915"/>
      <c r="AS32" s="915"/>
      <c r="AT32" s="915"/>
      <c r="AU32" s="915" t="s">
        <v>606</v>
      </c>
      <c r="AV32" s="915"/>
      <c r="AW32" s="915"/>
      <c r="AX32" s="915"/>
      <c r="AY32" s="915"/>
      <c r="AZ32" s="915" t="s">
        <v>606</v>
      </c>
      <c r="BA32" s="915"/>
      <c r="BB32" s="915"/>
      <c r="BC32" s="915"/>
      <c r="BD32" s="915"/>
      <c r="BE32" s="911"/>
      <c r="BF32" s="911"/>
      <c r="BG32" s="911"/>
      <c r="BH32" s="911"/>
      <c r="BI32" s="912"/>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1264</v>
      </c>
      <c r="R33" s="843"/>
      <c r="S33" s="843"/>
      <c r="T33" s="843"/>
      <c r="U33" s="843"/>
      <c r="V33" s="843">
        <v>1212</v>
      </c>
      <c r="W33" s="843"/>
      <c r="X33" s="843"/>
      <c r="Y33" s="843"/>
      <c r="Z33" s="843"/>
      <c r="AA33" s="843">
        <v>52</v>
      </c>
      <c r="AB33" s="843"/>
      <c r="AC33" s="843"/>
      <c r="AD33" s="843"/>
      <c r="AE33" s="844"/>
      <c r="AF33" s="845">
        <v>52</v>
      </c>
      <c r="AG33" s="846"/>
      <c r="AH33" s="846"/>
      <c r="AI33" s="846"/>
      <c r="AJ33" s="847"/>
      <c r="AK33" s="913">
        <v>303</v>
      </c>
      <c r="AL33" s="914"/>
      <c r="AM33" s="914"/>
      <c r="AN33" s="914"/>
      <c r="AO33" s="914"/>
      <c r="AP33" s="915" t="s">
        <v>606</v>
      </c>
      <c r="AQ33" s="915"/>
      <c r="AR33" s="915"/>
      <c r="AS33" s="915"/>
      <c r="AT33" s="915"/>
      <c r="AU33" s="915" t="s">
        <v>606</v>
      </c>
      <c r="AV33" s="915"/>
      <c r="AW33" s="915"/>
      <c r="AX33" s="915"/>
      <c r="AY33" s="915"/>
      <c r="AZ33" s="915" t="s">
        <v>606</v>
      </c>
      <c r="BA33" s="915"/>
      <c r="BB33" s="915"/>
      <c r="BC33" s="915"/>
      <c r="BD33" s="915"/>
      <c r="BE33" s="911"/>
      <c r="BF33" s="911"/>
      <c r="BG33" s="911"/>
      <c r="BH33" s="911"/>
      <c r="BI33" s="912"/>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1972</v>
      </c>
      <c r="R34" s="843"/>
      <c r="S34" s="843"/>
      <c r="T34" s="843"/>
      <c r="U34" s="843"/>
      <c r="V34" s="843">
        <v>1858</v>
      </c>
      <c r="W34" s="843"/>
      <c r="X34" s="843"/>
      <c r="Y34" s="843"/>
      <c r="Z34" s="843"/>
      <c r="AA34" s="843">
        <v>114</v>
      </c>
      <c r="AB34" s="843"/>
      <c r="AC34" s="843"/>
      <c r="AD34" s="843"/>
      <c r="AE34" s="844"/>
      <c r="AF34" s="845">
        <v>1884</v>
      </c>
      <c r="AG34" s="846"/>
      <c r="AH34" s="846"/>
      <c r="AI34" s="846"/>
      <c r="AJ34" s="847"/>
      <c r="AK34" s="913">
        <v>299</v>
      </c>
      <c r="AL34" s="914"/>
      <c r="AM34" s="914"/>
      <c r="AN34" s="914"/>
      <c r="AO34" s="914"/>
      <c r="AP34" s="914">
        <v>12355</v>
      </c>
      <c r="AQ34" s="914"/>
      <c r="AR34" s="914"/>
      <c r="AS34" s="914"/>
      <c r="AT34" s="914"/>
      <c r="AU34" s="914">
        <v>2693</v>
      </c>
      <c r="AV34" s="914"/>
      <c r="AW34" s="914"/>
      <c r="AX34" s="914"/>
      <c r="AY34" s="914"/>
      <c r="AZ34" s="915" t="s">
        <v>606</v>
      </c>
      <c r="BA34" s="915"/>
      <c r="BB34" s="915"/>
      <c r="BC34" s="915"/>
      <c r="BD34" s="915"/>
      <c r="BE34" s="911" t="s">
        <v>414</v>
      </c>
      <c r="BF34" s="911"/>
      <c r="BG34" s="911"/>
      <c r="BH34" s="911"/>
      <c r="BI34" s="912"/>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415</v>
      </c>
      <c r="C35" s="840"/>
      <c r="D35" s="840"/>
      <c r="E35" s="840"/>
      <c r="F35" s="840"/>
      <c r="G35" s="840"/>
      <c r="H35" s="840"/>
      <c r="I35" s="840"/>
      <c r="J35" s="840"/>
      <c r="K35" s="840"/>
      <c r="L35" s="840"/>
      <c r="M35" s="840"/>
      <c r="N35" s="840"/>
      <c r="O35" s="840"/>
      <c r="P35" s="841"/>
      <c r="Q35" s="842">
        <v>133</v>
      </c>
      <c r="R35" s="843"/>
      <c r="S35" s="843"/>
      <c r="T35" s="843"/>
      <c r="U35" s="843"/>
      <c r="V35" s="843">
        <v>129</v>
      </c>
      <c r="W35" s="843"/>
      <c r="X35" s="843"/>
      <c r="Y35" s="843"/>
      <c r="Z35" s="843"/>
      <c r="AA35" s="843">
        <v>4</v>
      </c>
      <c r="AB35" s="843"/>
      <c r="AC35" s="843"/>
      <c r="AD35" s="843"/>
      <c r="AE35" s="844"/>
      <c r="AF35" s="845">
        <v>426</v>
      </c>
      <c r="AG35" s="846"/>
      <c r="AH35" s="846"/>
      <c r="AI35" s="846"/>
      <c r="AJ35" s="847"/>
      <c r="AK35" s="913">
        <v>25</v>
      </c>
      <c r="AL35" s="914"/>
      <c r="AM35" s="914"/>
      <c r="AN35" s="914"/>
      <c r="AO35" s="914"/>
      <c r="AP35" s="914">
        <v>825</v>
      </c>
      <c r="AQ35" s="914"/>
      <c r="AR35" s="914"/>
      <c r="AS35" s="914"/>
      <c r="AT35" s="914"/>
      <c r="AU35" s="914">
        <v>412</v>
      </c>
      <c r="AV35" s="914"/>
      <c r="AW35" s="914"/>
      <c r="AX35" s="914"/>
      <c r="AY35" s="914"/>
      <c r="AZ35" s="915" t="s">
        <v>606</v>
      </c>
      <c r="BA35" s="915"/>
      <c r="BB35" s="915"/>
      <c r="BC35" s="915"/>
      <c r="BD35" s="915"/>
      <c r="BE35" s="911" t="s">
        <v>414</v>
      </c>
      <c r="BF35" s="911"/>
      <c r="BG35" s="911"/>
      <c r="BH35" s="911"/>
      <c r="BI35" s="912"/>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416</v>
      </c>
      <c r="C36" s="840"/>
      <c r="D36" s="840"/>
      <c r="E36" s="840"/>
      <c r="F36" s="840"/>
      <c r="G36" s="840"/>
      <c r="H36" s="840"/>
      <c r="I36" s="840"/>
      <c r="J36" s="840"/>
      <c r="K36" s="840"/>
      <c r="L36" s="840"/>
      <c r="M36" s="840"/>
      <c r="N36" s="840"/>
      <c r="O36" s="840"/>
      <c r="P36" s="841"/>
      <c r="Q36" s="842">
        <v>3232</v>
      </c>
      <c r="R36" s="843"/>
      <c r="S36" s="843"/>
      <c r="T36" s="843"/>
      <c r="U36" s="843"/>
      <c r="V36" s="843">
        <v>2404</v>
      </c>
      <c r="W36" s="843"/>
      <c r="X36" s="843"/>
      <c r="Y36" s="843"/>
      <c r="Z36" s="843"/>
      <c r="AA36" s="843">
        <v>828</v>
      </c>
      <c r="AB36" s="843"/>
      <c r="AC36" s="843"/>
      <c r="AD36" s="843"/>
      <c r="AE36" s="844"/>
      <c r="AF36" s="845">
        <v>3188</v>
      </c>
      <c r="AG36" s="846"/>
      <c r="AH36" s="846"/>
      <c r="AI36" s="846"/>
      <c r="AJ36" s="847"/>
      <c r="AK36" s="915" t="s">
        <v>606</v>
      </c>
      <c r="AL36" s="915"/>
      <c r="AM36" s="915"/>
      <c r="AN36" s="915"/>
      <c r="AO36" s="915"/>
      <c r="AP36" s="914">
        <v>18475</v>
      </c>
      <c r="AQ36" s="914"/>
      <c r="AR36" s="914"/>
      <c r="AS36" s="914"/>
      <c r="AT36" s="914"/>
      <c r="AU36" s="915" t="s">
        <v>606</v>
      </c>
      <c r="AV36" s="915"/>
      <c r="AW36" s="915"/>
      <c r="AX36" s="915"/>
      <c r="AY36" s="915"/>
      <c r="AZ36" s="915" t="s">
        <v>606</v>
      </c>
      <c r="BA36" s="915"/>
      <c r="BB36" s="915"/>
      <c r="BC36" s="915"/>
      <c r="BD36" s="915"/>
      <c r="BE36" s="911" t="s">
        <v>417</v>
      </c>
      <c r="BF36" s="911"/>
      <c r="BG36" s="911"/>
      <c r="BH36" s="911"/>
      <c r="BI36" s="912"/>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418</v>
      </c>
      <c r="C37" s="840"/>
      <c r="D37" s="840"/>
      <c r="E37" s="840"/>
      <c r="F37" s="840"/>
      <c r="G37" s="840"/>
      <c r="H37" s="840"/>
      <c r="I37" s="840"/>
      <c r="J37" s="840"/>
      <c r="K37" s="840"/>
      <c r="L37" s="840"/>
      <c r="M37" s="840"/>
      <c r="N37" s="840"/>
      <c r="O37" s="840"/>
      <c r="P37" s="841"/>
      <c r="Q37" s="842">
        <v>2057</v>
      </c>
      <c r="R37" s="843"/>
      <c r="S37" s="843"/>
      <c r="T37" s="843"/>
      <c r="U37" s="843"/>
      <c r="V37" s="843">
        <v>2030</v>
      </c>
      <c r="W37" s="843"/>
      <c r="X37" s="843"/>
      <c r="Y37" s="843"/>
      <c r="Z37" s="843"/>
      <c r="AA37" s="843">
        <v>27</v>
      </c>
      <c r="AB37" s="843"/>
      <c r="AC37" s="843"/>
      <c r="AD37" s="843"/>
      <c r="AE37" s="844"/>
      <c r="AF37" s="845">
        <v>96</v>
      </c>
      <c r="AG37" s="846"/>
      <c r="AH37" s="846"/>
      <c r="AI37" s="846"/>
      <c r="AJ37" s="847"/>
      <c r="AK37" s="913">
        <v>1013</v>
      </c>
      <c r="AL37" s="914"/>
      <c r="AM37" s="914"/>
      <c r="AN37" s="914"/>
      <c r="AO37" s="914"/>
      <c r="AP37" s="914">
        <v>9722</v>
      </c>
      <c r="AQ37" s="914"/>
      <c r="AR37" s="914"/>
      <c r="AS37" s="914"/>
      <c r="AT37" s="914"/>
      <c r="AU37" s="914">
        <v>5866</v>
      </c>
      <c r="AV37" s="914"/>
      <c r="AW37" s="914"/>
      <c r="AX37" s="914"/>
      <c r="AY37" s="914"/>
      <c r="AZ37" s="915" t="s">
        <v>606</v>
      </c>
      <c r="BA37" s="915"/>
      <c r="BB37" s="915"/>
      <c r="BC37" s="915"/>
      <c r="BD37" s="915"/>
      <c r="BE37" s="911" t="s">
        <v>414</v>
      </c>
      <c r="BF37" s="911"/>
      <c r="BG37" s="911"/>
      <c r="BH37" s="911"/>
      <c r="BI37" s="912"/>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t="s">
        <v>419</v>
      </c>
      <c r="C38" s="840"/>
      <c r="D38" s="840"/>
      <c r="E38" s="840"/>
      <c r="F38" s="840"/>
      <c r="G38" s="840"/>
      <c r="H38" s="840"/>
      <c r="I38" s="840"/>
      <c r="J38" s="840"/>
      <c r="K38" s="840"/>
      <c r="L38" s="840"/>
      <c r="M38" s="840"/>
      <c r="N38" s="840"/>
      <c r="O38" s="840"/>
      <c r="P38" s="841"/>
      <c r="Q38" s="842">
        <v>89</v>
      </c>
      <c r="R38" s="843"/>
      <c r="S38" s="843"/>
      <c r="T38" s="843"/>
      <c r="U38" s="843"/>
      <c r="V38" s="843">
        <v>78</v>
      </c>
      <c r="W38" s="843"/>
      <c r="X38" s="843"/>
      <c r="Y38" s="843"/>
      <c r="Z38" s="843"/>
      <c r="AA38" s="843">
        <v>11</v>
      </c>
      <c r="AB38" s="843"/>
      <c r="AC38" s="843"/>
      <c r="AD38" s="843"/>
      <c r="AE38" s="844"/>
      <c r="AF38" s="845">
        <v>15</v>
      </c>
      <c r="AG38" s="846"/>
      <c r="AH38" s="846"/>
      <c r="AI38" s="846"/>
      <c r="AJ38" s="847"/>
      <c r="AK38" s="913">
        <v>33</v>
      </c>
      <c r="AL38" s="914"/>
      <c r="AM38" s="914"/>
      <c r="AN38" s="914"/>
      <c r="AO38" s="914"/>
      <c r="AP38" s="914">
        <v>451</v>
      </c>
      <c r="AQ38" s="914"/>
      <c r="AR38" s="914"/>
      <c r="AS38" s="914"/>
      <c r="AT38" s="914"/>
      <c r="AU38" s="914">
        <v>317</v>
      </c>
      <c r="AV38" s="914"/>
      <c r="AW38" s="914"/>
      <c r="AX38" s="914"/>
      <c r="AY38" s="914"/>
      <c r="AZ38" s="915" t="s">
        <v>606</v>
      </c>
      <c r="BA38" s="915"/>
      <c r="BB38" s="915"/>
      <c r="BC38" s="915"/>
      <c r="BD38" s="915"/>
      <c r="BE38" s="911" t="s">
        <v>420</v>
      </c>
      <c r="BF38" s="911"/>
      <c r="BG38" s="911"/>
      <c r="BH38" s="911"/>
      <c r="BI38" s="912"/>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t="s">
        <v>421</v>
      </c>
      <c r="C39" s="840"/>
      <c r="D39" s="840"/>
      <c r="E39" s="840"/>
      <c r="F39" s="840"/>
      <c r="G39" s="840"/>
      <c r="H39" s="840"/>
      <c r="I39" s="840"/>
      <c r="J39" s="840"/>
      <c r="K39" s="840"/>
      <c r="L39" s="840"/>
      <c r="M39" s="840"/>
      <c r="N39" s="840"/>
      <c r="O39" s="840"/>
      <c r="P39" s="841"/>
      <c r="Q39" s="842">
        <v>434</v>
      </c>
      <c r="R39" s="843"/>
      <c r="S39" s="843"/>
      <c r="T39" s="843"/>
      <c r="U39" s="843"/>
      <c r="V39" s="843">
        <v>360</v>
      </c>
      <c r="W39" s="843"/>
      <c r="X39" s="843"/>
      <c r="Y39" s="843"/>
      <c r="Z39" s="843"/>
      <c r="AA39" s="843">
        <v>74</v>
      </c>
      <c r="AB39" s="843"/>
      <c r="AC39" s="843"/>
      <c r="AD39" s="843"/>
      <c r="AE39" s="844"/>
      <c r="AF39" s="845">
        <v>153</v>
      </c>
      <c r="AG39" s="846"/>
      <c r="AH39" s="846"/>
      <c r="AI39" s="846"/>
      <c r="AJ39" s="847"/>
      <c r="AK39" s="915" t="s">
        <v>606</v>
      </c>
      <c r="AL39" s="915"/>
      <c r="AM39" s="915"/>
      <c r="AN39" s="915"/>
      <c r="AO39" s="915"/>
      <c r="AP39" s="914">
        <v>513</v>
      </c>
      <c r="AQ39" s="914"/>
      <c r="AR39" s="914"/>
      <c r="AS39" s="914"/>
      <c r="AT39" s="914"/>
      <c r="AU39" s="915" t="s">
        <v>606</v>
      </c>
      <c r="AV39" s="915"/>
      <c r="AW39" s="915"/>
      <c r="AX39" s="915"/>
      <c r="AY39" s="915"/>
      <c r="AZ39" s="915" t="s">
        <v>606</v>
      </c>
      <c r="BA39" s="915"/>
      <c r="BB39" s="915"/>
      <c r="BC39" s="915"/>
      <c r="BD39" s="915"/>
      <c r="BE39" s="911" t="s">
        <v>422</v>
      </c>
      <c r="BF39" s="911"/>
      <c r="BG39" s="911"/>
      <c r="BH39" s="911"/>
      <c r="BI39" s="912"/>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t="s">
        <v>423</v>
      </c>
      <c r="C40" s="840"/>
      <c r="D40" s="840"/>
      <c r="E40" s="840"/>
      <c r="F40" s="840"/>
      <c r="G40" s="840"/>
      <c r="H40" s="840"/>
      <c r="I40" s="840"/>
      <c r="J40" s="840"/>
      <c r="K40" s="840"/>
      <c r="L40" s="840"/>
      <c r="M40" s="840"/>
      <c r="N40" s="840"/>
      <c r="O40" s="840"/>
      <c r="P40" s="841"/>
      <c r="Q40" s="842">
        <v>703</v>
      </c>
      <c r="R40" s="843"/>
      <c r="S40" s="843"/>
      <c r="T40" s="843"/>
      <c r="U40" s="843"/>
      <c r="V40" s="843">
        <v>748</v>
      </c>
      <c r="W40" s="843"/>
      <c r="X40" s="843"/>
      <c r="Y40" s="843"/>
      <c r="Z40" s="843"/>
      <c r="AA40" s="843">
        <v>-45</v>
      </c>
      <c r="AB40" s="843"/>
      <c r="AC40" s="843"/>
      <c r="AD40" s="843"/>
      <c r="AE40" s="844"/>
      <c r="AF40" s="845" t="s">
        <v>130</v>
      </c>
      <c r="AG40" s="846"/>
      <c r="AH40" s="846"/>
      <c r="AI40" s="846"/>
      <c r="AJ40" s="847"/>
      <c r="AK40" s="915" t="s">
        <v>606</v>
      </c>
      <c r="AL40" s="915"/>
      <c r="AM40" s="915"/>
      <c r="AN40" s="915"/>
      <c r="AO40" s="915"/>
      <c r="AP40" s="914">
        <v>8630</v>
      </c>
      <c r="AQ40" s="914"/>
      <c r="AR40" s="914"/>
      <c r="AS40" s="914"/>
      <c r="AT40" s="914"/>
      <c r="AU40" s="915" t="s">
        <v>606</v>
      </c>
      <c r="AV40" s="915"/>
      <c r="AW40" s="915"/>
      <c r="AX40" s="915"/>
      <c r="AY40" s="915"/>
      <c r="AZ40" s="915" t="s">
        <v>606</v>
      </c>
      <c r="BA40" s="915"/>
      <c r="BB40" s="915"/>
      <c r="BC40" s="915"/>
      <c r="BD40" s="915"/>
      <c r="BE40" s="911" t="s">
        <v>420</v>
      </c>
      <c r="BF40" s="911"/>
      <c r="BG40" s="911"/>
      <c r="BH40" s="911"/>
      <c r="BI40" s="912"/>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t="s">
        <v>424</v>
      </c>
      <c r="C41" s="840"/>
      <c r="D41" s="840"/>
      <c r="E41" s="840"/>
      <c r="F41" s="840"/>
      <c r="G41" s="840"/>
      <c r="H41" s="840"/>
      <c r="I41" s="840"/>
      <c r="J41" s="840"/>
      <c r="K41" s="840"/>
      <c r="L41" s="840"/>
      <c r="M41" s="840"/>
      <c r="N41" s="840"/>
      <c r="O41" s="840"/>
      <c r="P41" s="841"/>
      <c r="Q41" s="842">
        <v>537</v>
      </c>
      <c r="R41" s="843"/>
      <c r="S41" s="843"/>
      <c r="T41" s="843"/>
      <c r="U41" s="843"/>
      <c r="V41" s="843">
        <v>466</v>
      </c>
      <c r="W41" s="843"/>
      <c r="X41" s="843"/>
      <c r="Y41" s="843"/>
      <c r="Z41" s="843"/>
      <c r="AA41" s="843">
        <v>71</v>
      </c>
      <c r="AB41" s="843"/>
      <c r="AC41" s="843"/>
      <c r="AD41" s="843"/>
      <c r="AE41" s="844"/>
      <c r="AF41" s="845" t="s">
        <v>130</v>
      </c>
      <c r="AG41" s="846"/>
      <c r="AH41" s="846"/>
      <c r="AI41" s="846"/>
      <c r="AJ41" s="847"/>
      <c r="AK41" s="915" t="s">
        <v>606</v>
      </c>
      <c r="AL41" s="915"/>
      <c r="AM41" s="915"/>
      <c r="AN41" s="915"/>
      <c r="AO41" s="915"/>
      <c r="AP41" s="914">
        <v>4255</v>
      </c>
      <c r="AQ41" s="914"/>
      <c r="AR41" s="914"/>
      <c r="AS41" s="914"/>
      <c r="AT41" s="914"/>
      <c r="AU41" s="914">
        <v>3745</v>
      </c>
      <c r="AV41" s="914"/>
      <c r="AW41" s="914"/>
      <c r="AX41" s="914"/>
      <c r="AY41" s="914"/>
      <c r="AZ41" s="915" t="s">
        <v>606</v>
      </c>
      <c r="BA41" s="915"/>
      <c r="BB41" s="915"/>
      <c r="BC41" s="915"/>
      <c r="BD41" s="915"/>
      <c r="BE41" s="911" t="s">
        <v>420</v>
      </c>
      <c r="BF41" s="911"/>
      <c r="BG41" s="911"/>
      <c r="BH41" s="911"/>
      <c r="BI41" s="912"/>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t="s">
        <v>425</v>
      </c>
      <c r="C42" s="840"/>
      <c r="D42" s="840"/>
      <c r="E42" s="840"/>
      <c r="F42" s="840"/>
      <c r="G42" s="840"/>
      <c r="H42" s="840"/>
      <c r="I42" s="840"/>
      <c r="J42" s="840"/>
      <c r="K42" s="840"/>
      <c r="L42" s="840"/>
      <c r="M42" s="840"/>
      <c r="N42" s="840"/>
      <c r="O42" s="840"/>
      <c r="P42" s="841"/>
      <c r="Q42" s="842">
        <v>1373</v>
      </c>
      <c r="R42" s="843"/>
      <c r="S42" s="843"/>
      <c r="T42" s="843"/>
      <c r="U42" s="843"/>
      <c r="V42" s="843">
        <v>1410</v>
      </c>
      <c r="W42" s="843"/>
      <c r="X42" s="843"/>
      <c r="Y42" s="843"/>
      <c r="Z42" s="843"/>
      <c r="AA42" s="843">
        <v>-37</v>
      </c>
      <c r="AB42" s="843"/>
      <c r="AC42" s="843"/>
      <c r="AD42" s="843"/>
      <c r="AE42" s="844"/>
      <c r="AF42" s="845" t="s">
        <v>426</v>
      </c>
      <c r="AG42" s="846"/>
      <c r="AH42" s="846"/>
      <c r="AI42" s="846"/>
      <c r="AJ42" s="847"/>
      <c r="AK42" s="913">
        <v>66</v>
      </c>
      <c r="AL42" s="914"/>
      <c r="AM42" s="914"/>
      <c r="AN42" s="914"/>
      <c r="AO42" s="914"/>
      <c r="AP42" s="915" t="s">
        <v>606</v>
      </c>
      <c r="AQ42" s="915"/>
      <c r="AR42" s="915"/>
      <c r="AS42" s="915"/>
      <c r="AT42" s="915"/>
      <c r="AU42" s="915" t="s">
        <v>606</v>
      </c>
      <c r="AV42" s="915"/>
      <c r="AW42" s="915"/>
      <c r="AX42" s="915"/>
      <c r="AY42" s="915"/>
      <c r="AZ42" s="915" t="s">
        <v>606</v>
      </c>
      <c r="BA42" s="915"/>
      <c r="BB42" s="915"/>
      <c r="BC42" s="915"/>
      <c r="BD42" s="915"/>
      <c r="BE42" s="911" t="s">
        <v>420</v>
      </c>
      <c r="BF42" s="911"/>
      <c r="BG42" s="911"/>
      <c r="BH42" s="911"/>
      <c r="BI42" s="912"/>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6"/>
      <c r="R50" s="917"/>
      <c r="S50" s="917"/>
      <c r="T50" s="917"/>
      <c r="U50" s="917"/>
      <c r="V50" s="917"/>
      <c r="W50" s="917"/>
      <c r="X50" s="917"/>
      <c r="Y50" s="917"/>
      <c r="Z50" s="917"/>
      <c r="AA50" s="917"/>
      <c r="AB50" s="917"/>
      <c r="AC50" s="917"/>
      <c r="AD50" s="917"/>
      <c r="AE50" s="918"/>
      <c r="AF50" s="845"/>
      <c r="AG50" s="846"/>
      <c r="AH50" s="846"/>
      <c r="AI50" s="846"/>
      <c r="AJ50" s="847"/>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6"/>
      <c r="R51" s="917"/>
      <c r="S51" s="917"/>
      <c r="T51" s="917"/>
      <c r="U51" s="917"/>
      <c r="V51" s="917"/>
      <c r="W51" s="917"/>
      <c r="X51" s="917"/>
      <c r="Y51" s="917"/>
      <c r="Z51" s="917"/>
      <c r="AA51" s="917"/>
      <c r="AB51" s="917"/>
      <c r="AC51" s="917"/>
      <c r="AD51" s="917"/>
      <c r="AE51" s="918"/>
      <c r="AF51" s="845"/>
      <c r="AG51" s="846"/>
      <c r="AH51" s="846"/>
      <c r="AI51" s="846"/>
      <c r="AJ51" s="847"/>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6"/>
      <c r="R52" s="917"/>
      <c r="S52" s="917"/>
      <c r="T52" s="917"/>
      <c r="U52" s="917"/>
      <c r="V52" s="917"/>
      <c r="W52" s="917"/>
      <c r="X52" s="917"/>
      <c r="Y52" s="917"/>
      <c r="Z52" s="917"/>
      <c r="AA52" s="917"/>
      <c r="AB52" s="917"/>
      <c r="AC52" s="917"/>
      <c r="AD52" s="917"/>
      <c r="AE52" s="918"/>
      <c r="AF52" s="845"/>
      <c r="AG52" s="846"/>
      <c r="AH52" s="846"/>
      <c r="AI52" s="846"/>
      <c r="AJ52" s="847"/>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6"/>
      <c r="R53" s="917"/>
      <c r="S53" s="917"/>
      <c r="T53" s="917"/>
      <c r="U53" s="917"/>
      <c r="V53" s="917"/>
      <c r="W53" s="917"/>
      <c r="X53" s="917"/>
      <c r="Y53" s="917"/>
      <c r="Z53" s="917"/>
      <c r="AA53" s="917"/>
      <c r="AB53" s="917"/>
      <c r="AC53" s="917"/>
      <c r="AD53" s="917"/>
      <c r="AE53" s="918"/>
      <c r="AF53" s="845"/>
      <c r="AG53" s="846"/>
      <c r="AH53" s="846"/>
      <c r="AI53" s="846"/>
      <c r="AJ53" s="847"/>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6"/>
      <c r="R54" s="917"/>
      <c r="S54" s="917"/>
      <c r="T54" s="917"/>
      <c r="U54" s="917"/>
      <c r="V54" s="917"/>
      <c r="W54" s="917"/>
      <c r="X54" s="917"/>
      <c r="Y54" s="917"/>
      <c r="Z54" s="917"/>
      <c r="AA54" s="917"/>
      <c r="AB54" s="917"/>
      <c r="AC54" s="917"/>
      <c r="AD54" s="917"/>
      <c r="AE54" s="918"/>
      <c r="AF54" s="845"/>
      <c r="AG54" s="846"/>
      <c r="AH54" s="846"/>
      <c r="AI54" s="846"/>
      <c r="AJ54" s="847"/>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6"/>
      <c r="R55" s="917"/>
      <c r="S55" s="917"/>
      <c r="T55" s="917"/>
      <c r="U55" s="917"/>
      <c r="V55" s="917"/>
      <c r="W55" s="917"/>
      <c r="X55" s="917"/>
      <c r="Y55" s="917"/>
      <c r="Z55" s="917"/>
      <c r="AA55" s="917"/>
      <c r="AB55" s="917"/>
      <c r="AC55" s="917"/>
      <c r="AD55" s="917"/>
      <c r="AE55" s="918"/>
      <c r="AF55" s="845"/>
      <c r="AG55" s="846"/>
      <c r="AH55" s="846"/>
      <c r="AI55" s="846"/>
      <c r="AJ55" s="847"/>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6"/>
      <c r="R56" s="917"/>
      <c r="S56" s="917"/>
      <c r="T56" s="917"/>
      <c r="U56" s="917"/>
      <c r="V56" s="917"/>
      <c r="W56" s="917"/>
      <c r="X56" s="917"/>
      <c r="Y56" s="917"/>
      <c r="Z56" s="917"/>
      <c r="AA56" s="917"/>
      <c r="AB56" s="917"/>
      <c r="AC56" s="917"/>
      <c r="AD56" s="917"/>
      <c r="AE56" s="918"/>
      <c r="AF56" s="845"/>
      <c r="AG56" s="846"/>
      <c r="AH56" s="846"/>
      <c r="AI56" s="846"/>
      <c r="AJ56" s="847"/>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6"/>
      <c r="R57" s="917"/>
      <c r="S57" s="917"/>
      <c r="T57" s="917"/>
      <c r="U57" s="917"/>
      <c r="V57" s="917"/>
      <c r="W57" s="917"/>
      <c r="X57" s="917"/>
      <c r="Y57" s="917"/>
      <c r="Z57" s="917"/>
      <c r="AA57" s="917"/>
      <c r="AB57" s="917"/>
      <c r="AC57" s="917"/>
      <c r="AD57" s="917"/>
      <c r="AE57" s="918"/>
      <c r="AF57" s="845"/>
      <c r="AG57" s="846"/>
      <c r="AH57" s="846"/>
      <c r="AI57" s="846"/>
      <c r="AJ57" s="847"/>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6"/>
      <c r="R58" s="917"/>
      <c r="S58" s="917"/>
      <c r="T58" s="917"/>
      <c r="U58" s="917"/>
      <c r="V58" s="917"/>
      <c r="W58" s="917"/>
      <c r="X58" s="917"/>
      <c r="Y58" s="917"/>
      <c r="Z58" s="917"/>
      <c r="AA58" s="917"/>
      <c r="AB58" s="917"/>
      <c r="AC58" s="917"/>
      <c r="AD58" s="917"/>
      <c r="AE58" s="918"/>
      <c r="AF58" s="845"/>
      <c r="AG58" s="846"/>
      <c r="AH58" s="846"/>
      <c r="AI58" s="846"/>
      <c r="AJ58" s="847"/>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6"/>
      <c r="R59" s="917"/>
      <c r="S59" s="917"/>
      <c r="T59" s="917"/>
      <c r="U59" s="917"/>
      <c r="V59" s="917"/>
      <c r="W59" s="917"/>
      <c r="X59" s="917"/>
      <c r="Y59" s="917"/>
      <c r="Z59" s="917"/>
      <c r="AA59" s="917"/>
      <c r="AB59" s="917"/>
      <c r="AC59" s="917"/>
      <c r="AD59" s="917"/>
      <c r="AE59" s="918"/>
      <c r="AF59" s="845"/>
      <c r="AG59" s="846"/>
      <c r="AH59" s="846"/>
      <c r="AI59" s="846"/>
      <c r="AJ59" s="847"/>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6"/>
      <c r="R60" s="917"/>
      <c r="S60" s="917"/>
      <c r="T60" s="917"/>
      <c r="U60" s="917"/>
      <c r="V60" s="917"/>
      <c r="W60" s="917"/>
      <c r="X60" s="917"/>
      <c r="Y60" s="917"/>
      <c r="Z60" s="917"/>
      <c r="AA60" s="917"/>
      <c r="AB60" s="917"/>
      <c r="AC60" s="917"/>
      <c r="AD60" s="917"/>
      <c r="AE60" s="918"/>
      <c r="AF60" s="845"/>
      <c r="AG60" s="846"/>
      <c r="AH60" s="846"/>
      <c r="AI60" s="846"/>
      <c r="AJ60" s="847"/>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6"/>
      <c r="R61" s="917"/>
      <c r="S61" s="917"/>
      <c r="T61" s="917"/>
      <c r="U61" s="917"/>
      <c r="V61" s="917"/>
      <c r="W61" s="917"/>
      <c r="X61" s="917"/>
      <c r="Y61" s="917"/>
      <c r="Z61" s="917"/>
      <c r="AA61" s="917"/>
      <c r="AB61" s="917"/>
      <c r="AC61" s="917"/>
      <c r="AD61" s="917"/>
      <c r="AE61" s="918"/>
      <c r="AF61" s="845"/>
      <c r="AG61" s="846"/>
      <c r="AH61" s="846"/>
      <c r="AI61" s="846"/>
      <c r="AJ61" s="847"/>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6"/>
      <c r="R62" s="917"/>
      <c r="S62" s="917"/>
      <c r="T62" s="917"/>
      <c r="U62" s="917"/>
      <c r="V62" s="917"/>
      <c r="W62" s="917"/>
      <c r="X62" s="917"/>
      <c r="Y62" s="917"/>
      <c r="Z62" s="917"/>
      <c r="AA62" s="917"/>
      <c r="AB62" s="917"/>
      <c r="AC62" s="917"/>
      <c r="AD62" s="917"/>
      <c r="AE62" s="918"/>
      <c r="AF62" s="845"/>
      <c r="AG62" s="846"/>
      <c r="AH62" s="846"/>
      <c r="AI62" s="846"/>
      <c r="AJ62" s="847"/>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427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428</v>
      </c>
      <c r="C63" s="875"/>
      <c r="D63" s="875"/>
      <c r="E63" s="875"/>
      <c r="F63" s="875"/>
      <c r="G63" s="875"/>
      <c r="H63" s="875"/>
      <c r="I63" s="875"/>
      <c r="J63" s="875"/>
      <c r="K63" s="875"/>
      <c r="L63" s="875"/>
      <c r="M63" s="875"/>
      <c r="N63" s="875"/>
      <c r="O63" s="875"/>
      <c r="P63" s="876"/>
      <c r="Q63" s="921"/>
      <c r="R63" s="922"/>
      <c r="S63" s="922"/>
      <c r="T63" s="922"/>
      <c r="U63" s="922"/>
      <c r="V63" s="922"/>
      <c r="W63" s="922"/>
      <c r="X63" s="922"/>
      <c r="Y63" s="922"/>
      <c r="Z63" s="922"/>
      <c r="AA63" s="922"/>
      <c r="AB63" s="922"/>
      <c r="AC63" s="922"/>
      <c r="AD63" s="922"/>
      <c r="AE63" s="923"/>
      <c r="AF63" s="924">
        <v>6343</v>
      </c>
      <c r="AG63" s="925"/>
      <c r="AH63" s="925"/>
      <c r="AI63" s="925"/>
      <c r="AJ63" s="926"/>
      <c r="AK63" s="927"/>
      <c r="AL63" s="922"/>
      <c r="AM63" s="922"/>
      <c r="AN63" s="922"/>
      <c r="AO63" s="922"/>
      <c r="AP63" s="925">
        <v>55250</v>
      </c>
      <c r="AQ63" s="925"/>
      <c r="AR63" s="925"/>
      <c r="AS63" s="925"/>
      <c r="AT63" s="925"/>
      <c r="AU63" s="925">
        <v>13043</v>
      </c>
      <c r="AV63" s="925"/>
      <c r="AW63" s="925"/>
      <c r="AX63" s="925"/>
      <c r="AY63" s="925"/>
      <c r="AZ63" s="929"/>
      <c r="BA63" s="929"/>
      <c r="BB63" s="929"/>
      <c r="BC63" s="929"/>
      <c r="BD63" s="929"/>
      <c r="BE63" s="930"/>
      <c r="BF63" s="930"/>
      <c r="BG63" s="930"/>
      <c r="BH63" s="930"/>
      <c r="BI63" s="931"/>
      <c r="BJ63" s="932" t="s">
        <v>130</v>
      </c>
      <c r="BK63" s="933"/>
      <c r="BL63" s="933"/>
      <c r="BM63" s="933"/>
      <c r="BN63" s="934"/>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430</v>
      </c>
      <c r="B66" s="825"/>
      <c r="C66" s="825"/>
      <c r="D66" s="825"/>
      <c r="E66" s="825"/>
      <c r="F66" s="825"/>
      <c r="G66" s="825"/>
      <c r="H66" s="825"/>
      <c r="I66" s="825"/>
      <c r="J66" s="825"/>
      <c r="K66" s="825"/>
      <c r="L66" s="825"/>
      <c r="M66" s="825"/>
      <c r="N66" s="825"/>
      <c r="O66" s="825"/>
      <c r="P66" s="826"/>
      <c r="Q66" s="801" t="s">
        <v>431</v>
      </c>
      <c r="R66" s="802"/>
      <c r="S66" s="802"/>
      <c r="T66" s="802"/>
      <c r="U66" s="803"/>
      <c r="V66" s="801" t="s">
        <v>432</v>
      </c>
      <c r="W66" s="802"/>
      <c r="X66" s="802"/>
      <c r="Y66" s="802"/>
      <c r="Z66" s="803"/>
      <c r="AA66" s="801" t="s">
        <v>433</v>
      </c>
      <c r="AB66" s="802"/>
      <c r="AC66" s="802"/>
      <c r="AD66" s="802"/>
      <c r="AE66" s="803"/>
      <c r="AF66" s="935" t="s">
        <v>434</v>
      </c>
      <c r="AG66" s="897"/>
      <c r="AH66" s="897"/>
      <c r="AI66" s="897"/>
      <c r="AJ66" s="936"/>
      <c r="AK66" s="801" t="s">
        <v>435</v>
      </c>
      <c r="AL66" s="825"/>
      <c r="AM66" s="825"/>
      <c r="AN66" s="825"/>
      <c r="AO66" s="826"/>
      <c r="AP66" s="801" t="s">
        <v>436</v>
      </c>
      <c r="AQ66" s="802"/>
      <c r="AR66" s="802"/>
      <c r="AS66" s="802"/>
      <c r="AT66" s="803"/>
      <c r="AU66" s="801" t="s">
        <v>437</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7"/>
      <c r="AG67" s="900"/>
      <c r="AH67" s="900"/>
      <c r="AI67" s="900"/>
      <c r="AJ67" s="938"/>
      <c r="AK67" s="939"/>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7"/>
    </row>
    <row r="68" spans="1:131" s="248" customFormat="1" ht="26.25" customHeight="1" thickTop="1" x14ac:dyDescent="0.15">
      <c r="A68" s="259">
        <v>1</v>
      </c>
      <c r="B68" s="951" t="s">
        <v>607</v>
      </c>
      <c r="C68" s="952"/>
      <c r="D68" s="952"/>
      <c r="E68" s="952"/>
      <c r="F68" s="952"/>
      <c r="G68" s="952"/>
      <c r="H68" s="952"/>
      <c r="I68" s="952"/>
      <c r="J68" s="952"/>
      <c r="K68" s="952"/>
      <c r="L68" s="952"/>
      <c r="M68" s="952"/>
      <c r="N68" s="952"/>
      <c r="O68" s="952"/>
      <c r="P68" s="953"/>
      <c r="Q68" s="954">
        <v>9243</v>
      </c>
      <c r="R68" s="955"/>
      <c r="S68" s="955"/>
      <c r="T68" s="955"/>
      <c r="U68" s="955"/>
      <c r="V68" s="955">
        <v>8921</v>
      </c>
      <c r="W68" s="955"/>
      <c r="X68" s="955"/>
      <c r="Y68" s="955"/>
      <c r="Z68" s="955"/>
      <c r="AA68" s="955">
        <v>322</v>
      </c>
      <c r="AB68" s="955"/>
      <c r="AC68" s="955"/>
      <c r="AD68" s="955"/>
      <c r="AE68" s="955"/>
      <c r="AF68" s="955">
        <v>322</v>
      </c>
      <c r="AG68" s="955"/>
      <c r="AH68" s="955"/>
      <c r="AI68" s="955"/>
      <c r="AJ68" s="955"/>
      <c r="AK68" s="955">
        <v>3470</v>
      </c>
      <c r="AL68" s="955"/>
      <c r="AM68" s="955"/>
      <c r="AN68" s="955"/>
      <c r="AO68" s="955"/>
      <c r="AP68" s="915" t="s">
        <v>606</v>
      </c>
      <c r="AQ68" s="915"/>
      <c r="AR68" s="915"/>
      <c r="AS68" s="915"/>
      <c r="AT68" s="915"/>
      <c r="AU68" s="915" t="s">
        <v>606</v>
      </c>
      <c r="AV68" s="915"/>
      <c r="AW68" s="915"/>
      <c r="AX68" s="915"/>
      <c r="AY68" s="915"/>
      <c r="AZ68" s="949"/>
      <c r="BA68" s="949"/>
      <c r="BB68" s="949"/>
      <c r="BC68" s="949"/>
      <c r="BD68" s="950"/>
      <c r="BE68" s="266"/>
      <c r="BF68" s="266"/>
      <c r="BG68" s="266"/>
      <c r="BH68" s="266"/>
      <c r="BI68" s="266"/>
      <c r="BJ68" s="266"/>
      <c r="BK68" s="266"/>
      <c r="BL68" s="266"/>
      <c r="BM68" s="266"/>
      <c r="BN68" s="266"/>
      <c r="BO68" s="266"/>
      <c r="BP68" s="266"/>
      <c r="BQ68" s="263">
        <v>62</v>
      </c>
      <c r="BR68" s="268"/>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7"/>
    </row>
    <row r="69" spans="1:131" s="248" customFormat="1" ht="26.25" customHeight="1" x14ac:dyDescent="0.15">
      <c r="A69" s="262">
        <v>2</v>
      </c>
      <c r="B69" s="956" t="s">
        <v>608</v>
      </c>
      <c r="C69" s="957"/>
      <c r="D69" s="957"/>
      <c r="E69" s="957"/>
      <c r="F69" s="957"/>
      <c r="G69" s="957"/>
      <c r="H69" s="957"/>
      <c r="I69" s="957"/>
      <c r="J69" s="957"/>
      <c r="K69" s="957"/>
      <c r="L69" s="957"/>
      <c r="M69" s="957"/>
      <c r="N69" s="957"/>
      <c r="O69" s="957"/>
      <c r="P69" s="958"/>
      <c r="Q69" s="959">
        <v>549</v>
      </c>
      <c r="R69" s="914"/>
      <c r="S69" s="914"/>
      <c r="T69" s="914"/>
      <c r="U69" s="914"/>
      <c r="V69" s="914">
        <v>546</v>
      </c>
      <c r="W69" s="914"/>
      <c r="X69" s="914"/>
      <c r="Y69" s="914"/>
      <c r="Z69" s="914"/>
      <c r="AA69" s="914">
        <v>3</v>
      </c>
      <c r="AB69" s="914"/>
      <c r="AC69" s="914"/>
      <c r="AD69" s="914"/>
      <c r="AE69" s="914"/>
      <c r="AF69" s="914">
        <v>3</v>
      </c>
      <c r="AG69" s="914"/>
      <c r="AH69" s="914"/>
      <c r="AI69" s="914"/>
      <c r="AJ69" s="914"/>
      <c r="AK69" s="915" t="s">
        <v>606</v>
      </c>
      <c r="AL69" s="915"/>
      <c r="AM69" s="915"/>
      <c r="AN69" s="915"/>
      <c r="AO69" s="915"/>
      <c r="AP69" s="915" t="s">
        <v>606</v>
      </c>
      <c r="AQ69" s="915"/>
      <c r="AR69" s="915"/>
      <c r="AS69" s="915"/>
      <c r="AT69" s="915"/>
      <c r="AU69" s="915" t="s">
        <v>606</v>
      </c>
      <c r="AV69" s="915"/>
      <c r="AW69" s="915"/>
      <c r="AX69" s="915"/>
      <c r="AY69" s="915"/>
      <c r="AZ69" s="960"/>
      <c r="BA69" s="960"/>
      <c r="BB69" s="960"/>
      <c r="BC69" s="960"/>
      <c r="BD69" s="961"/>
      <c r="BE69" s="266"/>
      <c r="BF69" s="266"/>
      <c r="BG69" s="266"/>
      <c r="BH69" s="266"/>
      <c r="BI69" s="266"/>
      <c r="BJ69" s="266"/>
      <c r="BK69" s="266"/>
      <c r="BL69" s="266"/>
      <c r="BM69" s="266"/>
      <c r="BN69" s="266"/>
      <c r="BO69" s="266"/>
      <c r="BP69" s="266"/>
      <c r="BQ69" s="263">
        <v>63</v>
      </c>
      <c r="BR69" s="268"/>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7"/>
    </row>
    <row r="70" spans="1:131" s="248" customFormat="1" ht="26.25" customHeight="1" x14ac:dyDescent="0.15">
      <c r="A70" s="262">
        <v>3</v>
      </c>
      <c r="B70" s="956" t="s">
        <v>609</v>
      </c>
      <c r="C70" s="957"/>
      <c r="D70" s="957"/>
      <c r="E70" s="957"/>
      <c r="F70" s="957"/>
      <c r="G70" s="957"/>
      <c r="H70" s="957"/>
      <c r="I70" s="957"/>
      <c r="J70" s="957"/>
      <c r="K70" s="957"/>
      <c r="L70" s="957"/>
      <c r="M70" s="957"/>
      <c r="N70" s="957"/>
      <c r="O70" s="957"/>
      <c r="P70" s="958"/>
      <c r="Q70" s="959">
        <v>41</v>
      </c>
      <c r="R70" s="914"/>
      <c r="S70" s="914"/>
      <c r="T70" s="914"/>
      <c r="U70" s="914"/>
      <c r="V70" s="914">
        <v>28</v>
      </c>
      <c r="W70" s="914"/>
      <c r="X70" s="914"/>
      <c r="Y70" s="914"/>
      <c r="Z70" s="914"/>
      <c r="AA70" s="914">
        <v>13</v>
      </c>
      <c r="AB70" s="914"/>
      <c r="AC70" s="914"/>
      <c r="AD70" s="914"/>
      <c r="AE70" s="914"/>
      <c r="AF70" s="914">
        <v>13</v>
      </c>
      <c r="AG70" s="914"/>
      <c r="AH70" s="914"/>
      <c r="AI70" s="914"/>
      <c r="AJ70" s="914"/>
      <c r="AK70" s="915" t="s">
        <v>606</v>
      </c>
      <c r="AL70" s="915"/>
      <c r="AM70" s="915"/>
      <c r="AN70" s="915"/>
      <c r="AO70" s="915"/>
      <c r="AP70" s="915" t="s">
        <v>606</v>
      </c>
      <c r="AQ70" s="915"/>
      <c r="AR70" s="915"/>
      <c r="AS70" s="915"/>
      <c r="AT70" s="915"/>
      <c r="AU70" s="915" t="s">
        <v>606</v>
      </c>
      <c r="AV70" s="915"/>
      <c r="AW70" s="915"/>
      <c r="AX70" s="915"/>
      <c r="AY70" s="915"/>
      <c r="AZ70" s="960"/>
      <c r="BA70" s="960"/>
      <c r="BB70" s="960"/>
      <c r="BC70" s="960"/>
      <c r="BD70" s="961"/>
      <c r="BE70" s="266"/>
      <c r="BF70" s="266"/>
      <c r="BG70" s="266"/>
      <c r="BH70" s="266"/>
      <c r="BI70" s="266"/>
      <c r="BJ70" s="266"/>
      <c r="BK70" s="266"/>
      <c r="BL70" s="266"/>
      <c r="BM70" s="266"/>
      <c r="BN70" s="266"/>
      <c r="BO70" s="266"/>
      <c r="BP70" s="266"/>
      <c r="BQ70" s="263">
        <v>64</v>
      </c>
      <c r="BR70" s="268"/>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7"/>
    </row>
    <row r="71" spans="1:131" s="248" customFormat="1" ht="26.25" customHeight="1" x14ac:dyDescent="0.15">
      <c r="A71" s="262">
        <v>4</v>
      </c>
      <c r="B71" s="956" t="s">
        <v>610</v>
      </c>
      <c r="C71" s="957"/>
      <c r="D71" s="957"/>
      <c r="E71" s="957"/>
      <c r="F71" s="957"/>
      <c r="G71" s="957"/>
      <c r="H71" s="957"/>
      <c r="I71" s="957"/>
      <c r="J71" s="957"/>
      <c r="K71" s="957"/>
      <c r="L71" s="957"/>
      <c r="M71" s="957"/>
      <c r="N71" s="957"/>
      <c r="O71" s="957"/>
      <c r="P71" s="958"/>
      <c r="Q71" s="959">
        <v>535</v>
      </c>
      <c r="R71" s="914"/>
      <c r="S71" s="914"/>
      <c r="T71" s="914"/>
      <c r="U71" s="914"/>
      <c r="V71" s="914">
        <v>481</v>
      </c>
      <c r="W71" s="914"/>
      <c r="X71" s="914"/>
      <c r="Y71" s="914"/>
      <c r="Z71" s="914"/>
      <c r="AA71" s="914">
        <v>54</v>
      </c>
      <c r="AB71" s="914"/>
      <c r="AC71" s="914"/>
      <c r="AD71" s="914"/>
      <c r="AE71" s="914"/>
      <c r="AF71" s="914">
        <v>54</v>
      </c>
      <c r="AG71" s="914"/>
      <c r="AH71" s="914"/>
      <c r="AI71" s="914"/>
      <c r="AJ71" s="914"/>
      <c r="AK71" s="915" t="s">
        <v>606</v>
      </c>
      <c r="AL71" s="915"/>
      <c r="AM71" s="915"/>
      <c r="AN71" s="915"/>
      <c r="AO71" s="915"/>
      <c r="AP71" s="915" t="s">
        <v>606</v>
      </c>
      <c r="AQ71" s="915"/>
      <c r="AR71" s="915"/>
      <c r="AS71" s="915"/>
      <c r="AT71" s="915"/>
      <c r="AU71" s="915" t="s">
        <v>606</v>
      </c>
      <c r="AV71" s="915"/>
      <c r="AW71" s="915"/>
      <c r="AX71" s="915"/>
      <c r="AY71" s="915"/>
      <c r="AZ71" s="960"/>
      <c r="BA71" s="960"/>
      <c r="BB71" s="960"/>
      <c r="BC71" s="960"/>
      <c r="BD71" s="961"/>
      <c r="BE71" s="266"/>
      <c r="BF71" s="266"/>
      <c r="BG71" s="266"/>
      <c r="BH71" s="266"/>
      <c r="BI71" s="266"/>
      <c r="BJ71" s="266"/>
      <c r="BK71" s="266"/>
      <c r="BL71" s="266"/>
      <c r="BM71" s="266"/>
      <c r="BN71" s="266"/>
      <c r="BO71" s="266"/>
      <c r="BP71" s="266"/>
      <c r="BQ71" s="263">
        <v>65</v>
      </c>
      <c r="BR71" s="268"/>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7"/>
    </row>
    <row r="72" spans="1:131" s="248" customFormat="1" ht="26.25" customHeight="1" x14ac:dyDescent="0.15">
      <c r="A72" s="262">
        <v>5</v>
      </c>
      <c r="B72" s="956" t="s">
        <v>611</v>
      </c>
      <c r="C72" s="957"/>
      <c r="D72" s="957"/>
      <c r="E72" s="957"/>
      <c r="F72" s="957"/>
      <c r="G72" s="957"/>
      <c r="H72" s="957"/>
      <c r="I72" s="957"/>
      <c r="J72" s="957"/>
      <c r="K72" s="957"/>
      <c r="L72" s="957"/>
      <c r="M72" s="957"/>
      <c r="N72" s="957"/>
      <c r="O72" s="957"/>
      <c r="P72" s="958"/>
      <c r="Q72" s="959">
        <v>0</v>
      </c>
      <c r="R72" s="914"/>
      <c r="S72" s="914"/>
      <c r="T72" s="914"/>
      <c r="U72" s="914"/>
      <c r="V72" s="914">
        <v>0</v>
      </c>
      <c r="W72" s="914"/>
      <c r="X72" s="914"/>
      <c r="Y72" s="914"/>
      <c r="Z72" s="914"/>
      <c r="AA72" s="914">
        <v>0</v>
      </c>
      <c r="AB72" s="914"/>
      <c r="AC72" s="914"/>
      <c r="AD72" s="914"/>
      <c r="AE72" s="914"/>
      <c r="AF72" s="914">
        <v>0</v>
      </c>
      <c r="AG72" s="914"/>
      <c r="AH72" s="914"/>
      <c r="AI72" s="914"/>
      <c r="AJ72" s="914"/>
      <c r="AK72" s="915" t="s">
        <v>606</v>
      </c>
      <c r="AL72" s="915"/>
      <c r="AM72" s="915"/>
      <c r="AN72" s="915"/>
      <c r="AO72" s="915"/>
      <c r="AP72" s="915" t="s">
        <v>606</v>
      </c>
      <c r="AQ72" s="915"/>
      <c r="AR72" s="915"/>
      <c r="AS72" s="915"/>
      <c r="AT72" s="915"/>
      <c r="AU72" s="915" t="s">
        <v>606</v>
      </c>
      <c r="AV72" s="915"/>
      <c r="AW72" s="915"/>
      <c r="AX72" s="915"/>
      <c r="AY72" s="915"/>
      <c r="AZ72" s="960"/>
      <c r="BA72" s="960"/>
      <c r="BB72" s="960"/>
      <c r="BC72" s="960"/>
      <c r="BD72" s="961"/>
      <c r="BE72" s="266"/>
      <c r="BF72" s="266"/>
      <c r="BG72" s="266"/>
      <c r="BH72" s="266"/>
      <c r="BI72" s="266"/>
      <c r="BJ72" s="266"/>
      <c r="BK72" s="266"/>
      <c r="BL72" s="266"/>
      <c r="BM72" s="266"/>
      <c r="BN72" s="266"/>
      <c r="BO72" s="266"/>
      <c r="BP72" s="266"/>
      <c r="BQ72" s="263">
        <v>66</v>
      </c>
      <c r="BR72" s="268"/>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7"/>
    </row>
    <row r="73" spans="1:131" s="248" customFormat="1" ht="26.25" customHeight="1" x14ac:dyDescent="0.15">
      <c r="A73" s="262">
        <v>6</v>
      </c>
      <c r="B73" s="956" t="s">
        <v>612</v>
      </c>
      <c r="C73" s="957"/>
      <c r="D73" s="957"/>
      <c r="E73" s="957"/>
      <c r="F73" s="957"/>
      <c r="G73" s="957"/>
      <c r="H73" s="957"/>
      <c r="I73" s="957"/>
      <c r="J73" s="957"/>
      <c r="K73" s="957"/>
      <c r="L73" s="957"/>
      <c r="M73" s="957"/>
      <c r="N73" s="957"/>
      <c r="O73" s="957"/>
      <c r="P73" s="958"/>
      <c r="Q73" s="959">
        <v>44</v>
      </c>
      <c r="R73" s="914"/>
      <c r="S73" s="914"/>
      <c r="T73" s="914"/>
      <c r="U73" s="914"/>
      <c r="V73" s="914">
        <v>44</v>
      </c>
      <c r="W73" s="914"/>
      <c r="X73" s="914"/>
      <c r="Y73" s="914"/>
      <c r="Z73" s="914"/>
      <c r="AA73" s="914">
        <v>0</v>
      </c>
      <c r="AB73" s="914"/>
      <c r="AC73" s="914"/>
      <c r="AD73" s="914"/>
      <c r="AE73" s="914"/>
      <c r="AF73" s="914">
        <v>0</v>
      </c>
      <c r="AG73" s="914"/>
      <c r="AH73" s="914"/>
      <c r="AI73" s="914"/>
      <c r="AJ73" s="914"/>
      <c r="AK73" s="915" t="s">
        <v>606</v>
      </c>
      <c r="AL73" s="915"/>
      <c r="AM73" s="915"/>
      <c r="AN73" s="915"/>
      <c r="AO73" s="915"/>
      <c r="AP73" s="915" t="s">
        <v>606</v>
      </c>
      <c r="AQ73" s="915"/>
      <c r="AR73" s="915"/>
      <c r="AS73" s="915"/>
      <c r="AT73" s="915"/>
      <c r="AU73" s="915" t="s">
        <v>606</v>
      </c>
      <c r="AV73" s="915"/>
      <c r="AW73" s="915"/>
      <c r="AX73" s="915"/>
      <c r="AY73" s="915"/>
      <c r="AZ73" s="960"/>
      <c r="BA73" s="960"/>
      <c r="BB73" s="960"/>
      <c r="BC73" s="960"/>
      <c r="BD73" s="961"/>
      <c r="BE73" s="266"/>
      <c r="BF73" s="266"/>
      <c r="BG73" s="266"/>
      <c r="BH73" s="266"/>
      <c r="BI73" s="266"/>
      <c r="BJ73" s="266"/>
      <c r="BK73" s="266"/>
      <c r="BL73" s="266"/>
      <c r="BM73" s="266"/>
      <c r="BN73" s="266"/>
      <c r="BO73" s="266"/>
      <c r="BP73" s="266"/>
      <c r="BQ73" s="263">
        <v>67</v>
      </c>
      <c r="BR73" s="268"/>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7"/>
    </row>
    <row r="74" spans="1:131" s="248" customFormat="1" ht="26.25" customHeight="1" x14ac:dyDescent="0.15">
      <c r="A74" s="262">
        <v>7</v>
      </c>
      <c r="B74" s="956" t="s">
        <v>613</v>
      </c>
      <c r="C74" s="957"/>
      <c r="D74" s="957"/>
      <c r="E74" s="957"/>
      <c r="F74" s="957"/>
      <c r="G74" s="957"/>
      <c r="H74" s="957"/>
      <c r="I74" s="957"/>
      <c r="J74" s="957"/>
      <c r="K74" s="957"/>
      <c r="L74" s="957"/>
      <c r="M74" s="957"/>
      <c r="N74" s="957"/>
      <c r="O74" s="957"/>
      <c r="P74" s="958"/>
      <c r="Q74" s="959">
        <v>145</v>
      </c>
      <c r="R74" s="914"/>
      <c r="S74" s="914"/>
      <c r="T74" s="914"/>
      <c r="U74" s="914"/>
      <c r="V74" s="914">
        <v>91</v>
      </c>
      <c r="W74" s="914"/>
      <c r="X74" s="914"/>
      <c r="Y74" s="914"/>
      <c r="Z74" s="914"/>
      <c r="AA74" s="914">
        <v>54</v>
      </c>
      <c r="AB74" s="914"/>
      <c r="AC74" s="914"/>
      <c r="AD74" s="914"/>
      <c r="AE74" s="914"/>
      <c r="AF74" s="914">
        <v>54</v>
      </c>
      <c r="AG74" s="914"/>
      <c r="AH74" s="914"/>
      <c r="AI74" s="914"/>
      <c r="AJ74" s="914"/>
      <c r="AK74" s="915" t="s">
        <v>606</v>
      </c>
      <c r="AL74" s="915"/>
      <c r="AM74" s="915"/>
      <c r="AN74" s="915"/>
      <c r="AO74" s="915"/>
      <c r="AP74" s="915" t="s">
        <v>606</v>
      </c>
      <c r="AQ74" s="915"/>
      <c r="AR74" s="915"/>
      <c r="AS74" s="915"/>
      <c r="AT74" s="915"/>
      <c r="AU74" s="915" t="s">
        <v>606</v>
      </c>
      <c r="AV74" s="915"/>
      <c r="AW74" s="915"/>
      <c r="AX74" s="915"/>
      <c r="AY74" s="915"/>
      <c r="AZ74" s="960"/>
      <c r="BA74" s="960"/>
      <c r="BB74" s="960"/>
      <c r="BC74" s="960"/>
      <c r="BD74" s="961"/>
      <c r="BE74" s="266"/>
      <c r="BF74" s="266"/>
      <c r="BG74" s="266"/>
      <c r="BH74" s="266"/>
      <c r="BI74" s="266"/>
      <c r="BJ74" s="266"/>
      <c r="BK74" s="266"/>
      <c r="BL74" s="266"/>
      <c r="BM74" s="266"/>
      <c r="BN74" s="266"/>
      <c r="BO74" s="266"/>
      <c r="BP74" s="266"/>
      <c r="BQ74" s="263">
        <v>68</v>
      </c>
      <c r="BR74" s="268"/>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7"/>
    </row>
    <row r="75" spans="1:131" s="248" customFormat="1" ht="26.25" customHeight="1" x14ac:dyDescent="0.15">
      <c r="A75" s="262">
        <v>8</v>
      </c>
      <c r="B75" s="956" t="s">
        <v>614</v>
      </c>
      <c r="C75" s="957"/>
      <c r="D75" s="957"/>
      <c r="E75" s="957"/>
      <c r="F75" s="957"/>
      <c r="G75" s="957"/>
      <c r="H75" s="957"/>
      <c r="I75" s="957"/>
      <c r="J75" s="957"/>
      <c r="K75" s="957"/>
      <c r="L75" s="957"/>
      <c r="M75" s="957"/>
      <c r="N75" s="957"/>
      <c r="O75" s="957"/>
      <c r="P75" s="958"/>
      <c r="Q75" s="962">
        <v>83</v>
      </c>
      <c r="R75" s="963"/>
      <c r="S75" s="963"/>
      <c r="T75" s="963"/>
      <c r="U75" s="913"/>
      <c r="V75" s="964">
        <v>72</v>
      </c>
      <c r="W75" s="963"/>
      <c r="X75" s="963"/>
      <c r="Y75" s="963"/>
      <c r="Z75" s="913"/>
      <c r="AA75" s="964">
        <v>11</v>
      </c>
      <c r="AB75" s="963"/>
      <c r="AC75" s="963"/>
      <c r="AD75" s="963"/>
      <c r="AE75" s="913"/>
      <c r="AF75" s="964">
        <v>11</v>
      </c>
      <c r="AG75" s="963"/>
      <c r="AH75" s="963"/>
      <c r="AI75" s="963"/>
      <c r="AJ75" s="913"/>
      <c r="AK75" s="915" t="s">
        <v>606</v>
      </c>
      <c r="AL75" s="915"/>
      <c r="AM75" s="915"/>
      <c r="AN75" s="915"/>
      <c r="AO75" s="915"/>
      <c r="AP75" s="915" t="s">
        <v>606</v>
      </c>
      <c r="AQ75" s="915"/>
      <c r="AR75" s="915"/>
      <c r="AS75" s="915"/>
      <c r="AT75" s="915"/>
      <c r="AU75" s="915" t="s">
        <v>606</v>
      </c>
      <c r="AV75" s="915"/>
      <c r="AW75" s="915"/>
      <c r="AX75" s="915"/>
      <c r="AY75" s="915"/>
      <c r="AZ75" s="960"/>
      <c r="BA75" s="960"/>
      <c r="BB75" s="960"/>
      <c r="BC75" s="960"/>
      <c r="BD75" s="961"/>
      <c r="BE75" s="266"/>
      <c r="BF75" s="266"/>
      <c r="BG75" s="266"/>
      <c r="BH75" s="266"/>
      <c r="BI75" s="266"/>
      <c r="BJ75" s="266"/>
      <c r="BK75" s="266"/>
      <c r="BL75" s="266"/>
      <c r="BM75" s="266"/>
      <c r="BN75" s="266"/>
      <c r="BO75" s="266"/>
      <c r="BP75" s="266"/>
      <c r="BQ75" s="263">
        <v>69</v>
      </c>
      <c r="BR75" s="268"/>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7"/>
    </row>
    <row r="76" spans="1:131" s="248" customFormat="1" ht="26.25" customHeight="1" x14ac:dyDescent="0.15">
      <c r="A76" s="262">
        <v>9</v>
      </c>
      <c r="B76" s="956" t="s">
        <v>615</v>
      </c>
      <c r="C76" s="957"/>
      <c r="D76" s="957"/>
      <c r="E76" s="957"/>
      <c r="F76" s="957"/>
      <c r="G76" s="957"/>
      <c r="H76" s="957"/>
      <c r="I76" s="957"/>
      <c r="J76" s="957"/>
      <c r="K76" s="957"/>
      <c r="L76" s="957"/>
      <c r="M76" s="957"/>
      <c r="N76" s="957"/>
      <c r="O76" s="957"/>
      <c r="P76" s="958"/>
      <c r="Q76" s="962">
        <v>220478</v>
      </c>
      <c r="R76" s="963"/>
      <c r="S76" s="963"/>
      <c r="T76" s="963"/>
      <c r="U76" s="913"/>
      <c r="V76" s="964">
        <v>214081</v>
      </c>
      <c r="W76" s="963"/>
      <c r="X76" s="963"/>
      <c r="Y76" s="963"/>
      <c r="Z76" s="913"/>
      <c r="AA76" s="964">
        <v>6397</v>
      </c>
      <c r="AB76" s="963"/>
      <c r="AC76" s="963"/>
      <c r="AD76" s="963"/>
      <c r="AE76" s="913"/>
      <c r="AF76" s="964">
        <v>6397</v>
      </c>
      <c r="AG76" s="963"/>
      <c r="AH76" s="963"/>
      <c r="AI76" s="963"/>
      <c r="AJ76" s="913"/>
      <c r="AK76" s="915" t="s">
        <v>606</v>
      </c>
      <c r="AL76" s="915"/>
      <c r="AM76" s="915"/>
      <c r="AN76" s="915"/>
      <c r="AO76" s="915"/>
      <c r="AP76" s="915" t="s">
        <v>606</v>
      </c>
      <c r="AQ76" s="915"/>
      <c r="AR76" s="915"/>
      <c r="AS76" s="915"/>
      <c r="AT76" s="915"/>
      <c r="AU76" s="915" t="s">
        <v>606</v>
      </c>
      <c r="AV76" s="915"/>
      <c r="AW76" s="915"/>
      <c r="AX76" s="915"/>
      <c r="AY76" s="915"/>
      <c r="AZ76" s="960"/>
      <c r="BA76" s="960"/>
      <c r="BB76" s="960"/>
      <c r="BC76" s="960"/>
      <c r="BD76" s="961"/>
      <c r="BE76" s="266"/>
      <c r="BF76" s="266"/>
      <c r="BG76" s="266"/>
      <c r="BH76" s="266"/>
      <c r="BI76" s="266"/>
      <c r="BJ76" s="266"/>
      <c r="BK76" s="266"/>
      <c r="BL76" s="266"/>
      <c r="BM76" s="266"/>
      <c r="BN76" s="266"/>
      <c r="BO76" s="266"/>
      <c r="BP76" s="266"/>
      <c r="BQ76" s="263">
        <v>70</v>
      </c>
      <c r="BR76" s="268"/>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7"/>
    </row>
    <row r="77" spans="1:131" s="248" customFormat="1" ht="26.25" customHeight="1" x14ac:dyDescent="0.15">
      <c r="A77" s="262">
        <v>10</v>
      </c>
      <c r="B77" s="956"/>
      <c r="C77" s="957"/>
      <c r="D77" s="957"/>
      <c r="E77" s="957"/>
      <c r="F77" s="957"/>
      <c r="G77" s="957"/>
      <c r="H77" s="957"/>
      <c r="I77" s="957"/>
      <c r="J77" s="957"/>
      <c r="K77" s="957"/>
      <c r="L77" s="957"/>
      <c r="M77" s="957"/>
      <c r="N77" s="957"/>
      <c r="O77" s="957"/>
      <c r="P77" s="958"/>
      <c r="Q77" s="962"/>
      <c r="R77" s="963"/>
      <c r="S77" s="963"/>
      <c r="T77" s="963"/>
      <c r="U77" s="913"/>
      <c r="V77" s="964"/>
      <c r="W77" s="963"/>
      <c r="X77" s="963"/>
      <c r="Y77" s="963"/>
      <c r="Z77" s="913"/>
      <c r="AA77" s="964"/>
      <c r="AB77" s="963"/>
      <c r="AC77" s="963"/>
      <c r="AD77" s="963"/>
      <c r="AE77" s="913"/>
      <c r="AF77" s="964"/>
      <c r="AG77" s="963"/>
      <c r="AH77" s="963"/>
      <c r="AI77" s="963"/>
      <c r="AJ77" s="913"/>
      <c r="AK77" s="964"/>
      <c r="AL77" s="963"/>
      <c r="AM77" s="963"/>
      <c r="AN77" s="963"/>
      <c r="AO77" s="913"/>
      <c r="AP77" s="964"/>
      <c r="AQ77" s="963"/>
      <c r="AR77" s="963"/>
      <c r="AS77" s="963"/>
      <c r="AT77" s="913"/>
      <c r="AU77" s="964"/>
      <c r="AV77" s="963"/>
      <c r="AW77" s="963"/>
      <c r="AX77" s="963"/>
      <c r="AY77" s="913"/>
      <c r="AZ77" s="960"/>
      <c r="BA77" s="960"/>
      <c r="BB77" s="960"/>
      <c r="BC77" s="960"/>
      <c r="BD77" s="961"/>
      <c r="BE77" s="266"/>
      <c r="BF77" s="266"/>
      <c r="BG77" s="266"/>
      <c r="BH77" s="266"/>
      <c r="BI77" s="266"/>
      <c r="BJ77" s="266"/>
      <c r="BK77" s="266"/>
      <c r="BL77" s="266"/>
      <c r="BM77" s="266"/>
      <c r="BN77" s="266"/>
      <c r="BO77" s="266"/>
      <c r="BP77" s="266"/>
      <c r="BQ77" s="263">
        <v>71</v>
      </c>
      <c r="BR77" s="268"/>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7"/>
    </row>
    <row r="78" spans="1:131" s="248" customFormat="1" ht="26.25" customHeight="1" x14ac:dyDescent="0.15">
      <c r="A78" s="262">
        <v>11</v>
      </c>
      <c r="B78" s="956"/>
      <c r="C78" s="957"/>
      <c r="D78" s="957"/>
      <c r="E78" s="957"/>
      <c r="F78" s="957"/>
      <c r="G78" s="957"/>
      <c r="H78" s="957"/>
      <c r="I78" s="957"/>
      <c r="J78" s="957"/>
      <c r="K78" s="957"/>
      <c r="L78" s="957"/>
      <c r="M78" s="957"/>
      <c r="N78" s="957"/>
      <c r="O78" s="957"/>
      <c r="P78" s="958"/>
      <c r="Q78" s="959"/>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66"/>
      <c r="BF78" s="266"/>
      <c r="BG78" s="266"/>
      <c r="BH78" s="266"/>
      <c r="BI78" s="266"/>
      <c r="BJ78" s="269"/>
      <c r="BK78" s="269"/>
      <c r="BL78" s="269"/>
      <c r="BM78" s="269"/>
      <c r="BN78" s="269"/>
      <c r="BO78" s="266"/>
      <c r="BP78" s="266"/>
      <c r="BQ78" s="263">
        <v>72</v>
      </c>
      <c r="BR78" s="268"/>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7"/>
    </row>
    <row r="79" spans="1:131" s="248" customFormat="1" ht="26.25" customHeight="1" x14ac:dyDescent="0.15">
      <c r="A79" s="262">
        <v>12</v>
      </c>
      <c r="B79" s="956"/>
      <c r="C79" s="957"/>
      <c r="D79" s="957"/>
      <c r="E79" s="957"/>
      <c r="F79" s="957"/>
      <c r="G79" s="957"/>
      <c r="H79" s="957"/>
      <c r="I79" s="957"/>
      <c r="J79" s="957"/>
      <c r="K79" s="957"/>
      <c r="L79" s="957"/>
      <c r="M79" s="957"/>
      <c r="N79" s="957"/>
      <c r="O79" s="957"/>
      <c r="P79" s="958"/>
      <c r="Q79" s="959"/>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0"/>
      <c r="BA79" s="960"/>
      <c r="BB79" s="960"/>
      <c r="BC79" s="960"/>
      <c r="BD79" s="961"/>
      <c r="BE79" s="266"/>
      <c r="BF79" s="266"/>
      <c r="BG79" s="266"/>
      <c r="BH79" s="266"/>
      <c r="BI79" s="266"/>
      <c r="BJ79" s="269"/>
      <c r="BK79" s="269"/>
      <c r="BL79" s="269"/>
      <c r="BM79" s="269"/>
      <c r="BN79" s="269"/>
      <c r="BO79" s="266"/>
      <c r="BP79" s="266"/>
      <c r="BQ79" s="263">
        <v>73</v>
      </c>
      <c r="BR79" s="268"/>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7"/>
    </row>
    <row r="80" spans="1:131" s="248" customFormat="1" ht="26.25" customHeight="1" x14ac:dyDescent="0.15">
      <c r="A80" s="262">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66"/>
      <c r="BF80" s="266"/>
      <c r="BG80" s="266"/>
      <c r="BH80" s="266"/>
      <c r="BI80" s="266"/>
      <c r="BJ80" s="266"/>
      <c r="BK80" s="266"/>
      <c r="BL80" s="266"/>
      <c r="BM80" s="266"/>
      <c r="BN80" s="266"/>
      <c r="BO80" s="266"/>
      <c r="BP80" s="266"/>
      <c r="BQ80" s="263">
        <v>74</v>
      </c>
      <c r="BR80" s="268"/>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7"/>
    </row>
    <row r="81" spans="1:131" s="248" customFormat="1" ht="26.25" customHeight="1" x14ac:dyDescent="0.15">
      <c r="A81" s="262">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6"/>
      <c r="BF81" s="266"/>
      <c r="BG81" s="266"/>
      <c r="BH81" s="266"/>
      <c r="BI81" s="266"/>
      <c r="BJ81" s="266"/>
      <c r="BK81" s="266"/>
      <c r="BL81" s="266"/>
      <c r="BM81" s="266"/>
      <c r="BN81" s="266"/>
      <c r="BO81" s="266"/>
      <c r="BP81" s="266"/>
      <c r="BQ81" s="263">
        <v>75</v>
      </c>
      <c r="BR81" s="268"/>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7"/>
    </row>
    <row r="82" spans="1:131" s="248" customFormat="1" ht="26.25" customHeight="1" x14ac:dyDescent="0.15">
      <c r="A82" s="262">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6"/>
      <c r="BF82" s="266"/>
      <c r="BG82" s="266"/>
      <c r="BH82" s="266"/>
      <c r="BI82" s="266"/>
      <c r="BJ82" s="266"/>
      <c r="BK82" s="266"/>
      <c r="BL82" s="266"/>
      <c r="BM82" s="266"/>
      <c r="BN82" s="266"/>
      <c r="BO82" s="266"/>
      <c r="BP82" s="266"/>
      <c r="BQ82" s="263">
        <v>76</v>
      </c>
      <c r="BR82" s="268"/>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7"/>
    </row>
    <row r="83" spans="1:131" s="248" customFormat="1" ht="26.25" customHeight="1" x14ac:dyDescent="0.15">
      <c r="A83" s="262">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6"/>
      <c r="BF83" s="266"/>
      <c r="BG83" s="266"/>
      <c r="BH83" s="266"/>
      <c r="BI83" s="266"/>
      <c r="BJ83" s="266"/>
      <c r="BK83" s="266"/>
      <c r="BL83" s="266"/>
      <c r="BM83" s="266"/>
      <c r="BN83" s="266"/>
      <c r="BO83" s="266"/>
      <c r="BP83" s="266"/>
      <c r="BQ83" s="263">
        <v>77</v>
      </c>
      <c r="BR83" s="268"/>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7"/>
    </row>
    <row r="84" spans="1:131" s="248" customFormat="1" ht="26.25" customHeight="1" x14ac:dyDescent="0.15">
      <c r="A84" s="262">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6"/>
      <c r="BF84" s="266"/>
      <c r="BG84" s="266"/>
      <c r="BH84" s="266"/>
      <c r="BI84" s="266"/>
      <c r="BJ84" s="266"/>
      <c r="BK84" s="266"/>
      <c r="BL84" s="266"/>
      <c r="BM84" s="266"/>
      <c r="BN84" s="266"/>
      <c r="BO84" s="266"/>
      <c r="BP84" s="266"/>
      <c r="BQ84" s="263">
        <v>78</v>
      </c>
      <c r="BR84" s="268"/>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7"/>
    </row>
    <row r="85" spans="1:131" s="248" customFormat="1" ht="26.25" customHeight="1" x14ac:dyDescent="0.15">
      <c r="A85" s="262">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6"/>
      <c r="BF85" s="266"/>
      <c r="BG85" s="266"/>
      <c r="BH85" s="266"/>
      <c r="BI85" s="266"/>
      <c r="BJ85" s="266"/>
      <c r="BK85" s="266"/>
      <c r="BL85" s="266"/>
      <c r="BM85" s="266"/>
      <c r="BN85" s="266"/>
      <c r="BO85" s="266"/>
      <c r="BP85" s="266"/>
      <c r="BQ85" s="263">
        <v>79</v>
      </c>
      <c r="BR85" s="268"/>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7"/>
    </row>
    <row r="86" spans="1:131" s="248" customFormat="1" ht="26.25" customHeight="1" x14ac:dyDescent="0.15">
      <c r="A86" s="262">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6"/>
      <c r="BF86" s="266"/>
      <c r="BG86" s="266"/>
      <c r="BH86" s="266"/>
      <c r="BI86" s="266"/>
      <c r="BJ86" s="266"/>
      <c r="BK86" s="266"/>
      <c r="BL86" s="266"/>
      <c r="BM86" s="266"/>
      <c r="BN86" s="266"/>
      <c r="BO86" s="266"/>
      <c r="BP86" s="266"/>
      <c r="BQ86" s="263">
        <v>80</v>
      </c>
      <c r="BR86" s="268"/>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7"/>
    </row>
    <row r="87" spans="1:131" s="248" customFormat="1" ht="26.25" customHeight="1" x14ac:dyDescent="0.15">
      <c r="A87" s="270">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6"/>
      <c r="BF87" s="266"/>
      <c r="BG87" s="266"/>
      <c r="BH87" s="266"/>
      <c r="BI87" s="266"/>
      <c r="BJ87" s="266"/>
      <c r="BK87" s="266"/>
      <c r="BL87" s="266"/>
      <c r="BM87" s="266"/>
      <c r="BN87" s="266"/>
      <c r="BO87" s="266"/>
      <c r="BP87" s="266"/>
      <c r="BQ87" s="263">
        <v>81</v>
      </c>
      <c r="BR87" s="268"/>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7"/>
    </row>
    <row r="88" spans="1:131" s="248" customFormat="1" ht="26.25" customHeight="1" thickBot="1" x14ac:dyDescent="0.2">
      <c r="A88" s="265" t="s">
        <v>394</v>
      </c>
      <c r="B88" s="874" t="s">
        <v>438</v>
      </c>
      <c r="C88" s="875"/>
      <c r="D88" s="875"/>
      <c r="E88" s="875"/>
      <c r="F88" s="875"/>
      <c r="G88" s="875"/>
      <c r="H88" s="875"/>
      <c r="I88" s="875"/>
      <c r="J88" s="875"/>
      <c r="K88" s="875"/>
      <c r="L88" s="875"/>
      <c r="M88" s="875"/>
      <c r="N88" s="875"/>
      <c r="O88" s="875"/>
      <c r="P88" s="876"/>
      <c r="Q88" s="921"/>
      <c r="R88" s="922"/>
      <c r="S88" s="922"/>
      <c r="T88" s="922"/>
      <c r="U88" s="922"/>
      <c r="V88" s="922"/>
      <c r="W88" s="922"/>
      <c r="X88" s="922"/>
      <c r="Y88" s="922"/>
      <c r="Z88" s="922"/>
      <c r="AA88" s="922"/>
      <c r="AB88" s="922"/>
      <c r="AC88" s="922"/>
      <c r="AD88" s="922"/>
      <c r="AE88" s="922"/>
      <c r="AF88" s="925">
        <v>6854</v>
      </c>
      <c r="AG88" s="925"/>
      <c r="AH88" s="925"/>
      <c r="AI88" s="925"/>
      <c r="AJ88" s="925"/>
      <c r="AK88" s="922"/>
      <c r="AL88" s="922"/>
      <c r="AM88" s="922"/>
      <c r="AN88" s="922"/>
      <c r="AO88" s="922"/>
      <c r="AP88" s="925" t="s">
        <v>616</v>
      </c>
      <c r="AQ88" s="925"/>
      <c r="AR88" s="925"/>
      <c r="AS88" s="925"/>
      <c r="AT88" s="925"/>
      <c r="AU88" s="925" t="s">
        <v>616</v>
      </c>
      <c r="AV88" s="925"/>
      <c r="AW88" s="925"/>
      <c r="AX88" s="925"/>
      <c r="AY88" s="925"/>
      <c r="AZ88" s="930"/>
      <c r="BA88" s="930"/>
      <c r="BB88" s="930"/>
      <c r="BC88" s="930"/>
      <c r="BD88" s="931"/>
      <c r="BE88" s="266"/>
      <c r="BF88" s="266"/>
      <c r="BG88" s="266"/>
      <c r="BH88" s="266"/>
      <c r="BI88" s="266"/>
      <c r="BJ88" s="266"/>
      <c r="BK88" s="266"/>
      <c r="BL88" s="266"/>
      <c r="BM88" s="266"/>
      <c r="BN88" s="266"/>
      <c r="BO88" s="266"/>
      <c r="BP88" s="266"/>
      <c r="BQ88" s="263">
        <v>82</v>
      </c>
      <c r="BR88" s="268"/>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439</v>
      </c>
      <c r="BS102" s="875"/>
      <c r="BT102" s="875"/>
      <c r="BU102" s="875"/>
      <c r="BV102" s="875"/>
      <c r="BW102" s="875"/>
      <c r="BX102" s="875"/>
      <c r="BY102" s="875"/>
      <c r="BZ102" s="875"/>
      <c r="CA102" s="875"/>
      <c r="CB102" s="875"/>
      <c r="CC102" s="875"/>
      <c r="CD102" s="875"/>
      <c r="CE102" s="875"/>
      <c r="CF102" s="875"/>
      <c r="CG102" s="876"/>
      <c r="CH102" s="972"/>
      <c r="CI102" s="973"/>
      <c r="CJ102" s="973"/>
      <c r="CK102" s="973"/>
      <c r="CL102" s="974"/>
      <c r="CM102" s="972"/>
      <c r="CN102" s="973"/>
      <c r="CO102" s="973"/>
      <c r="CP102" s="973"/>
      <c r="CQ102" s="974"/>
      <c r="CR102" s="975">
        <v>236</v>
      </c>
      <c r="CS102" s="933"/>
      <c r="CT102" s="933"/>
      <c r="CU102" s="933"/>
      <c r="CV102" s="976"/>
      <c r="CW102" s="975">
        <v>30</v>
      </c>
      <c r="CX102" s="933"/>
      <c r="CY102" s="933"/>
      <c r="CZ102" s="933"/>
      <c r="DA102" s="976"/>
      <c r="DB102" s="975" t="s">
        <v>621</v>
      </c>
      <c r="DC102" s="933"/>
      <c r="DD102" s="933"/>
      <c r="DE102" s="933"/>
      <c r="DF102" s="976"/>
      <c r="DG102" s="975" t="s">
        <v>621</v>
      </c>
      <c r="DH102" s="933"/>
      <c r="DI102" s="933"/>
      <c r="DJ102" s="933"/>
      <c r="DK102" s="976"/>
      <c r="DL102" s="975" t="s">
        <v>621</v>
      </c>
      <c r="DM102" s="933"/>
      <c r="DN102" s="933"/>
      <c r="DO102" s="933"/>
      <c r="DP102" s="976"/>
      <c r="DQ102" s="975">
        <f>-BM8</f>
        <v>0</v>
      </c>
      <c r="DR102" s="933"/>
      <c r="DS102" s="933"/>
      <c r="DT102" s="933"/>
      <c r="DU102" s="976"/>
      <c r="DV102" s="999"/>
      <c r="DW102" s="1000"/>
      <c r="DX102" s="1000"/>
      <c r="DY102" s="1000"/>
      <c r="DZ102" s="100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440</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441</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4" t="s">
        <v>444</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445</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x14ac:dyDescent="0.15">
      <c r="A109" s="997" t="s">
        <v>446</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447</v>
      </c>
      <c r="AB109" s="978"/>
      <c r="AC109" s="978"/>
      <c r="AD109" s="978"/>
      <c r="AE109" s="979"/>
      <c r="AF109" s="977" t="s">
        <v>310</v>
      </c>
      <c r="AG109" s="978"/>
      <c r="AH109" s="978"/>
      <c r="AI109" s="978"/>
      <c r="AJ109" s="979"/>
      <c r="AK109" s="977" t="s">
        <v>309</v>
      </c>
      <c r="AL109" s="978"/>
      <c r="AM109" s="978"/>
      <c r="AN109" s="978"/>
      <c r="AO109" s="979"/>
      <c r="AP109" s="977" t="s">
        <v>448</v>
      </c>
      <c r="AQ109" s="978"/>
      <c r="AR109" s="978"/>
      <c r="AS109" s="978"/>
      <c r="AT109" s="980"/>
      <c r="AU109" s="997" t="s">
        <v>446</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447</v>
      </c>
      <c r="BR109" s="978"/>
      <c r="BS109" s="978"/>
      <c r="BT109" s="978"/>
      <c r="BU109" s="979"/>
      <c r="BV109" s="977" t="s">
        <v>310</v>
      </c>
      <c r="BW109" s="978"/>
      <c r="BX109" s="978"/>
      <c r="BY109" s="978"/>
      <c r="BZ109" s="979"/>
      <c r="CA109" s="977" t="s">
        <v>309</v>
      </c>
      <c r="CB109" s="978"/>
      <c r="CC109" s="978"/>
      <c r="CD109" s="978"/>
      <c r="CE109" s="979"/>
      <c r="CF109" s="998" t="s">
        <v>448</v>
      </c>
      <c r="CG109" s="998"/>
      <c r="CH109" s="998"/>
      <c r="CI109" s="998"/>
      <c r="CJ109" s="998"/>
      <c r="CK109" s="977" t="s">
        <v>449</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447</v>
      </c>
      <c r="DH109" s="978"/>
      <c r="DI109" s="978"/>
      <c r="DJ109" s="978"/>
      <c r="DK109" s="979"/>
      <c r="DL109" s="977" t="s">
        <v>310</v>
      </c>
      <c r="DM109" s="978"/>
      <c r="DN109" s="978"/>
      <c r="DO109" s="978"/>
      <c r="DP109" s="979"/>
      <c r="DQ109" s="977" t="s">
        <v>309</v>
      </c>
      <c r="DR109" s="978"/>
      <c r="DS109" s="978"/>
      <c r="DT109" s="978"/>
      <c r="DU109" s="979"/>
      <c r="DV109" s="977" t="s">
        <v>448</v>
      </c>
      <c r="DW109" s="978"/>
      <c r="DX109" s="978"/>
      <c r="DY109" s="978"/>
      <c r="DZ109" s="980"/>
    </row>
    <row r="110" spans="1:131" s="247" customFormat="1" ht="26.25" customHeight="1" x14ac:dyDescent="0.15">
      <c r="A110" s="981" t="s">
        <v>450</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4521449</v>
      </c>
      <c r="AB110" s="985"/>
      <c r="AC110" s="985"/>
      <c r="AD110" s="985"/>
      <c r="AE110" s="986"/>
      <c r="AF110" s="987">
        <v>4844106</v>
      </c>
      <c r="AG110" s="985"/>
      <c r="AH110" s="985"/>
      <c r="AI110" s="985"/>
      <c r="AJ110" s="986"/>
      <c r="AK110" s="987">
        <v>4844058</v>
      </c>
      <c r="AL110" s="985"/>
      <c r="AM110" s="985"/>
      <c r="AN110" s="985"/>
      <c r="AO110" s="986"/>
      <c r="AP110" s="988">
        <v>24.7</v>
      </c>
      <c r="AQ110" s="989"/>
      <c r="AR110" s="989"/>
      <c r="AS110" s="989"/>
      <c r="AT110" s="990"/>
      <c r="AU110" s="991" t="s">
        <v>76</v>
      </c>
      <c r="AV110" s="992"/>
      <c r="AW110" s="992"/>
      <c r="AX110" s="992"/>
      <c r="AY110" s="992"/>
      <c r="AZ110" s="1033" t="s">
        <v>451</v>
      </c>
      <c r="BA110" s="982"/>
      <c r="BB110" s="982"/>
      <c r="BC110" s="982"/>
      <c r="BD110" s="982"/>
      <c r="BE110" s="982"/>
      <c r="BF110" s="982"/>
      <c r="BG110" s="982"/>
      <c r="BH110" s="982"/>
      <c r="BI110" s="982"/>
      <c r="BJ110" s="982"/>
      <c r="BK110" s="982"/>
      <c r="BL110" s="982"/>
      <c r="BM110" s="982"/>
      <c r="BN110" s="982"/>
      <c r="BO110" s="982"/>
      <c r="BP110" s="983"/>
      <c r="BQ110" s="1019">
        <v>58598126</v>
      </c>
      <c r="BR110" s="1020"/>
      <c r="BS110" s="1020"/>
      <c r="BT110" s="1020"/>
      <c r="BU110" s="1020"/>
      <c r="BV110" s="1020">
        <v>59728949</v>
      </c>
      <c r="BW110" s="1020"/>
      <c r="BX110" s="1020"/>
      <c r="BY110" s="1020"/>
      <c r="BZ110" s="1020"/>
      <c r="CA110" s="1020">
        <v>63112851</v>
      </c>
      <c r="CB110" s="1020"/>
      <c r="CC110" s="1020"/>
      <c r="CD110" s="1020"/>
      <c r="CE110" s="1020"/>
      <c r="CF110" s="1034">
        <v>322.3</v>
      </c>
      <c r="CG110" s="1035"/>
      <c r="CH110" s="1035"/>
      <c r="CI110" s="1035"/>
      <c r="CJ110" s="1035"/>
      <c r="CK110" s="1036" t="s">
        <v>452</v>
      </c>
      <c r="CL110" s="1037"/>
      <c r="CM110" s="1016" t="s">
        <v>453</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454</v>
      </c>
      <c r="DH110" s="1020"/>
      <c r="DI110" s="1020"/>
      <c r="DJ110" s="1020"/>
      <c r="DK110" s="1020"/>
      <c r="DL110" s="1020" t="s">
        <v>454</v>
      </c>
      <c r="DM110" s="1020"/>
      <c r="DN110" s="1020"/>
      <c r="DO110" s="1020"/>
      <c r="DP110" s="1020"/>
      <c r="DQ110" s="1020" t="s">
        <v>454</v>
      </c>
      <c r="DR110" s="1020"/>
      <c r="DS110" s="1020"/>
      <c r="DT110" s="1020"/>
      <c r="DU110" s="1020"/>
      <c r="DV110" s="1021" t="s">
        <v>454</v>
      </c>
      <c r="DW110" s="1021"/>
      <c r="DX110" s="1021"/>
      <c r="DY110" s="1021"/>
      <c r="DZ110" s="1022"/>
    </row>
    <row r="111" spans="1:131" s="247" customFormat="1" ht="26.25" customHeight="1" x14ac:dyDescent="0.15">
      <c r="A111" s="1023" t="s">
        <v>455</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130</v>
      </c>
      <c r="AB111" s="1027"/>
      <c r="AC111" s="1027"/>
      <c r="AD111" s="1027"/>
      <c r="AE111" s="1028"/>
      <c r="AF111" s="1029" t="s">
        <v>130</v>
      </c>
      <c r="AG111" s="1027"/>
      <c r="AH111" s="1027"/>
      <c r="AI111" s="1027"/>
      <c r="AJ111" s="1028"/>
      <c r="AK111" s="1029" t="s">
        <v>130</v>
      </c>
      <c r="AL111" s="1027"/>
      <c r="AM111" s="1027"/>
      <c r="AN111" s="1027"/>
      <c r="AO111" s="1028"/>
      <c r="AP111" s="1030" t="s">
        <v>130</v>
      </c>
      <c r="AQ111" s="1031"/>
      <c r="AR111" s="1031"/>
      <c r="AS111" s="1031"/>
      <c r="AT111" s="1032"/>
      <c r="AU111" s="993"/>
      <c r="AV111" s="994"/>
      <c r="AW111" s="994"/>
      <c r="AX111" s="994"/>
      <c r="AY111" s="994"/>
      <c r="AZ111" s="1042" t="s">
        <v>456</v>
      </c>
      <c r="BA111" s="1043"/>
      <c r="BB111" s="1043"/>
      <c r="BC111" s="1043"/>
      <c r="BD111" s="1043"/>
      <c r="BE111" s="1043"/>
      <c r="BF111" s="1043"/>
      <c r="BG111" s="1043"/>
      <c r="BH111" s="1043"/>
      <c r="BI111" s="1043"/>
      <c r="BJ111" s="1043"/>
      <c r="BK111" s="1043"/>
      <c r="BL111" s="1043"/>
      <c r="BM111" s="1043"/>
      <c r="BN111" s="1043"/>
      <c r="BO111" s="1043"/>
      <c r="BP111" s="1044"/>
      <c r="BQ111" s="1012">
        <v>267243</v>
      </c>
      <c r="BR111" s="1013"/>
      <c r="BS111" s="1013"/>
      <c r="BT111" s="1013"/>
      <c r="BU111" s="1013"/>
      <c r="BV111" s="1013">
        <v>202963</v>
      </c>
      <c r="BW111" s="1013"/>
      <c r="BX111" s="1013"/>
      <c r="BY111" s="1013"/>
      <c r="BZ111" s="1013"/>
      <c r="CA111" s="1013">
        <v>138682</v>
      </c>
      <c r="CB111" s="1013"/>
      <c r="CC111" s="1013"/>
      <c r="CD111" s="1013"/>
      <c r="CE111" s="1013"/>
      <c r="CF111" s="1007">
        <v>0.7</v>
      </c>
      <c r="CG111" s="1008"/>
      <c r="CH111" s="1008"/>
      <c r="CI111" s="1008"/>
      <c r="CJ111" s="1008"/>
      <c r="CK111" s="1038"/>
      <c r="CL111" s="1039"/>
      <c r="CM111" s="1009" t="s">
        <v>457</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130</v>
      </c>
      <c r="DH111" s="1013"/>
      <c r="DI111" s="1013"/>
      <c r="DJ111" s="1013"/>
      <c r="DK111" s="1013"/>
      <c r="DL111" s="1013" t="s">
        <v>130</v>
      </c>
      <c r="DM111" s="1013"/>
      <c r="DN111" s="1013"/>
      <c r="DO111" s="1013"/>
      <c r="DP111" s="1013"/>
      <c r="DQ111" s="1013" t="s">
        <v>130</v>
      </c>
      <c r="DR111" s="1013"/>
      <c r="DS111" s="1013"/>
      <c r="DT111" s="1013"/>
      <c r="DU111" s="1013"/>
      <c r="DV111" s="1014" t="s">
        <v>130</v>
      </c>
      <c r="DW111" s="1014"/>
      <c r="DX111" s="1014"/>
      <c r="DY111" s="1014"/>
      <c r="DZ111" s="1015"/>
    </row>
    <row r="112" spans="1:131" s="247" customFormat="1" ht="26.25" customHeight="1" x14ac:dyDescent="0.15">
      <c r="A112" s="1045" t="s">
        <v>458</v>
      </c>
      <c r="B112" s="1046"/>
      <c r="C112" s="1043" t="s">
        <v>459</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460</v>
      </c>
      <c r="AB112" s="1052"/>
      <c r="AC112" s="1052"/>
      <c r="AD112" s="1052"/>
      <c r="AE112" s="1053"/>
      <c r="AF112" s="1054" t="s">
        <v>130</v>
      </c>
      <c r="AG112" s="1052"/>
      <c r="AH112" s="1052"/>
      <c r="AI112" s="1052"/>
      <c r="AJ112" s="1053"/>
      <c r="AK112" s="1054" t="s">
        <v>130</v>
      </c>
      <c r="AL112" s="1052"/>
      <c r="AM112" s="1052"/>
      <c r="AN112" s="1052"/>
      <c r="AO112" s="1053"/>
      <c r="AP112" s="1055" t="s">
        <v>130</v>
      </c>
      <c r="AQ112" s="1056"/>
      <c r="AR112" s="1056"/>
      <c r="AS112" s="1056"/>
      <c r="AT112" s="1057"/>
      <c r="AU112" s="993"/>
      <c r="AV112" s="994"/>
      <c r="AW112" s="994"/>
      <c r="AX112" s="994"/>
      <c r="AY112" s="994"/>
      <c r="AZ112" s="1042" t="s">
        <v>461</v>
      </c>
      <c r="BA112" s="1043"/>
      <c r="BB112" s="1043"/>
      <c r="BC112" s="1043"/>
      <c r="BD112" s="1043"/>
      <c r="BE112" s="1043"/>
      <c r="BF112" s="1043"/>
      <c r="BG112" s="1043"/>
      <c r="BH112" s="1043"/>
      <c r="BI112" s="1043"/>
      <c r="BJ112" s="1043"/>
      <c r="BK112" s="1043"/>
      <c r="BL112" s="1043"/>
      <c r="BM112" s="1043"/>
      <c r="BN112" s="1043"/>
      <c r="BO112" s="1043"/>
      <c r="BP112" s="1044"/>
      <c r="BQ112" s="1012">
        <v>14540708</v>
      </c>
      <c r="BR112" s="1013"/>
      <c r="BS112" s="1013"/>
      <c r="BT112" s="1013"/>
      <c r="BU112" s="1013"/>
      <c r="BV112" s="1013">
        <v>13573480</v>
      </c>
      <c r="BW112" s="1013"/>
      <c r="BX112" s="1013"/>
      <c r="BY112" s="1013"/>
      <c r="BZ112" s="1013"/>
      <c r="CA112" s="1013">
        <v>13042678</v>
      </c>
      <c r="CB112" s="1013"/>
      <c r="CC112" s="1013"/>
      <c r="CD112" s="1013"/>
      <c r="CE112" s="1013"/>
      <c r="CF112" s="1007">
        <v>66.599999999999994</v>
      </c>
      <c r="CG112" s="1008"/>
      <c r="CH112" s="1008"/>
      <c r="CI112" s="1008"/>
      <c r="CJ112" s="1008"/>
      <c r="CK112" s="1038"/>
      <c r="CL112" s="1039"/>
      <c r="CM112" s="1009" t="s">
        <v>462</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130</v>
      </c>
      <c r="DH112" s="1013"/>
      <c r="DI112" s="1013"/>
      <c r="DJ112" s="1013"/>
      <c r="DK112" s="1013"/>
      <c r="DL112" s="1013" t="s">
        <v>460</v>
      </c>
      <c r="DM112" s="1013"/>
      <c r="DN112" s="1013"/>
      <c r="DO112" s="1013"/>
      <c r="DP112" s="1013"/>
      <c r="DQ112" s="1013" t="s">
        <v>463</v>
      </c>
      <c r="DR112" s="1013"/>
      <c r="DS112" s="1013"/>
      <c r="DT112" s="1013"/>
      <c r="DU112" s="1013"/>
      <c r="DV112" s="1014" t="s">
        <v>130</v>
      </c>
      <c r="DW112" s="1014"/>
      <c r="DX112" s="1014"/>
      <c r="DY112" s="1014"/>
      <c r="DZ112" s="1015"/>
    </row>
    <row r="113" spans="1:130" s="247" customFormat="1" ht="26.25" customHeight="1" x14ac:dyDescent="0.15">
      <c r="A113" s="1047"/>
      <c r="B113" s="1048"/>
      <c r="C113" s="1043" t="s">
        <v>464</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940026</v>
      </c>
      <c r="AB113" s="1027"/>
      <c r="AC113" s="1027"/>
      <c r="AD113" s="1027"/>
      <c r="AE113" s="1028"/>
      <c r="AF113" s="1029">
        <v>994913</v>
      </c>
      <c r="AG113" s="1027"/>
      <c r="AH113" s="1027"/>
      <c r="AI113" s="1027"/>
      <c r="AJ113" s="1028"/>
      <c r="AK113" s="1029">
        <v>1001021</v>
      </c>
      <c r="AL113" s="1027"/>
      <c r="AM113" s="1027"/>
      <c r="AN113" s="1027"/>
      <c r="AO113" s="1028"/>
      <c r="AP113" s="1030">
        <v>5.0999999999999996</v>
      </c>
      <c r="AQ113" s="1031"/>
      <c r="AR113" s="1031"/>
      <c r="AS113" s="1031"/>
      <c r="AT113" s="1032"/>
      <c r="AU113" s="993"/>
      <c r="AV113" s="994"/>
      <c r="AW113" s="994"/>
      <c r="AX113" s="994"/>
      <c r="AY113" s="994"/>
      <c r="AZ113" s="1042" t="s">
        <v>465</v>
      </c>
      <c r="BA113" s="1043"/>
      <c r="BB113" s="1043"/>
      <c r="BC113" s="1043"/>
      <c r="BD113" s="1043"/>
      <c r="BE113" s="1043"/>
      <c r="BF113" s="1043"/>
      <c r="BG113" s="1043"/>
      <c r="BH113" s="1043"/>
      <c r="BI113" s="1043"/>
      <c r="BJ113" s="1043"/>
      <c r="BK113" s="1043"/>
      <c r="BL113" s="1043"/>
      <c r="BM113" s="1043"/>
      <c r="BN113" s="1043"/>
      <c r="BO113" s="1043"/>
      <c r="BP113" s="1044"/>
      <c r="BQ113" s="1012" t="s">
        <v>426</v>
      </c>
      <c r="BR113" s="1013"/>
      <c r="BS113" s="1013"/>
      <c r="BT113" s="1013"/>
      <c r="BU113" s="1013"/>
      <c r="BV113" s="1013" t="s">
        <v>130</v>
      </c>
      <c r="BW113" s="1013"/>
      <c r="BX113" s="1013"/>
      <c r="BY113" s="1013"/>
      <c r="BZ113" s="1013"/>
      <c r="CA113" s="1013" t="s">
        <v>130</v>
      </c>
      <c r="CB113" s="1013"/>
      <c r="CC113" s="1013"/>
      <c r="CD113" s="1013"/>
      <c r="CE113" s="1013"/>
      <c r="CF113" s="1007" t="s">
        <v>130</v>
      </c>
      <c r="CG113" s="1008"/>
      <c r="CH113" s="1008"/>
      <c r="CI113" s="1008"/>
      <c r="CJ113" s="1008"/>
      <c r="CK113" s="1038"/>
      <c r="CL113" s="1039"/>
      <c r="CM113" s="1009" t="s">
        <v>466</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426</v>
      </c>
      <c r="DH113" s="1052"/>
      <c r="DI113" s="1052"/>
      <c r="DJ113" s="1052"/>
      <c r="DK113" s="1053"/>
      <c r="DL113" s="1054" t="s">
        <v>130</v>
      </c>
      <c r="DM113" s="1052"/>
      <c r="DN113" s="1052"/>
      <c r="DO113" s="1052"/>
      <c r="DP113" s="1053"/>
      <c r="DQ113" s="1054" t="s">
        <v>467</v>
      </c>
      <c r="DR113" s="1052"/>
      <c r="DS113" s="1052"/>
      <c r="DT113" s="1052"/>
      <c r="DU113" s="1053"/>
      <c r="DV113" s="1055" t="s">
        <v>468</v>
      </c>
      <c r="DW113" s="1056"/>
      <c r="DX113" s="1056"/>
      <c r="DY113" s="1056"/>
      <c r="DZ113" s="1057"/>
    </row>
    <row r="114" spans="1:130" s="247" customFormat="1" ht="26.25" customHeight="1" x14ac:dyDescent="0.15">
      <c r="A114" s="1047"/>
      <c r="B114" s="1048"/>
      <c r="C114" s="1043" t="s">
        <v>469</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t="s">
        <v>130</v>
      </c>
      <c r="AB114" s="1052"/>
      <c r="AC114" s="1052"/>
      <c r="AD114" s="1052"/>
      <c r="AE114" s="1053"/>
      <c r="AF114" s="1054" t="s">
        <v>470</v>
      </c>
      <c r="AG114" s="1052"/>
      <c r="AH114" s="1052"/>
      <c r="AI114" s="1052"/>
      <c r="AJ114" s="1053"/>
      <c r="AK114" s="1054" t="s">
        <v>130</v>
      </c>
      <c r="AL114" s="1052"/>
      <c r="AM114" s="1052"/>
      <c r="AN114" s="1052"/>
      <c r="AO114" s="1053"/>
      <c r="AP114" s="1055" t="s">
        <v>130</v>
      </c>
      <c r="AQ114" s="1056"/>
      <c r="AR114" s="1056"/>
      <c r="AS114" s="1056"/>
      <c r="AT114" s="1057"/>
      <c r="AU114" s="993"/>
      <c r="AV114" s="994"/>
      <c r="AW114" s="994"/>
      <c r="AX114" s="994"/>
      <c r="AY114" s="994"/>
      <c r="AZ114" s="1042" t="s">
        <v>471</v>
      </c>
      <c r="BA114" s="1043"/>
      <c r="BB114" s="1043"/>
      <c r="BC114" s="1043"/>
      <c r="BD114" s="1043"/>
      <c r="BE114" s="1043"/>
      <c r="BF114" s="1043"/>
      <c r="BG114" s="1043"/>
      <c r="BH114" s="1043"/>
      <c r="BI114" s="1043"/>
      <c r="BJ114" s="1043"/>
      <c r="BK114" s="1043"/>
      <c r="BL114" s="1043"/>
      <c r="BM114" s="1043"/>
      <c r="BN114" s="1043"/>
      <c r="BO114" s="1043"/>
      <c r="BP114" s="1044"/>
      <c r="BQ114" s="1012">
        <v>6020722</v>
      </c>
      <c r="BR114" s="1013"/>
      <c r="BS114" s="1013"/>
      <c r="BT114" s="1013"/>
      <c r="BU114" s="1013"/>
      <c r="BV114" s="1013">
        <v>5511812</v>
      </c>
      <c r="BW114" s="1013"/>
      <c r="BX114" s="1013"/>
      <c r="BY114" s="1013"/>
      <c r="BZ114" s="1013"/>
      <c r="CA114" s="1013">
        <v>5342493</v>
      </c>
      <c r="CB114" s="1013"/>
      <c r="CC114" s="1013"/>
      <c r="CD114" s="1013"/>
      <c r="CE114" s="1013"/>
      <c r="CF114" s="1007">
        <v>27.3</v>
      </c>
      <c r="CG114" s="1008"/>
      <c r="CH114" s="1008"/>
      <c r="CI114" s="1008"/>
      <c r="CJ114" s="1008"/>
      <c r="CK114" s="1038"/>
      <c r="CL114" s="1039"/>
      <c r="CM114" s="1009" t="s">
        <v>472</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130</v>
      </c>
      <c r="DH114" s="1052"/>
      <c r="DI114" s="1052"/>
      <c r="DJ114" s="1052"/>
      <c r="DK114" s="1053"/>
      <c r="DL114" s="1054" t="s">
        <v>426</v>
      </c>
      <c r="DM114" s="1052"/>
      <c r="DN114" s="1052"/>
      <c r="DO114" s="1052"/>
      <c r="DP114" s="1053"/>
      <c r="DQ114" s="1054" t="s">
        <v>130</v>
      </c>
      <c r="DR114" s="1052"/>
      <c r="DS114" s="1052"/>
      <c r="DT114" s="1052"/>
      <c r="DU114" s="1053"/>
      <c r="DV114" s="1055" t="s">
        <v>130</v>
      </c>
      <c r="DW114" s="1056"/>
      <c r="DX114" s="1056"/>
      <c r="DY114" s="1056"/>
      <c r="DZ114" s="1057"/>
    </row>
    <row r="115" spans="1:130" s="247" customFormat="1" ht="26.25" customHeight="1" x14ac:dyDescent="0.15">
      <c r="A115" s="1047"/>
      <c r="B115" s="1048"/>
      <c r="C115" s="1043" t="s">
        <v>473</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74391</v>
      </c>
      <c r="AB115" s="1027"/>
      <c r="AC115" s="1027"/>
      <c r="AD115" s="1027"/>
      <c r="AE115" s="1028"/>
      <c r="AF115" s="1029">
        <v>66460</v>
      </c>
      <c r="AG115" s="1027"/>
      <c r="AH115" s="1027"/>
      <c r="AI115" s="1027"/>
      <c r="AJ115" s="1028"/>
      <c r="AK115" s="1029">
        <v>65910</v>
      </c>
      <c r="AL115" s="1027"/>
      <c r="AM115" s="1027"/>
      <c r="AN115" s="1027"/>
      <c r="AO115" s="1028"/>
      <c r="AP115" s="1030">
        <v>0.3</v>
      </c>
      <c r="AQ115" s="1031"/>
      <c r="AR115" s="1031"/>
      <c r="AS115" s="1031"/>
      <c r="AT115" s="1032"/>
      <c r="AU115" s="993"/>
      <c r="AV115" s="994"/>
      <c r="AW115" s="994"/>
      <c r="AX115" s="994"/>
      <c r="AY115" s="994"/>
      <c r="AZ115" s="1042" t="s">
        <v>474</v>
      </c>
      <c r="BA115" s="1043"/>
      <c r="BB115" s="1043"/>
      <c r="BC115" s="1043"/>
      <c r="BD115" s="1043"/>
      <c r="BE115" s="1043"/>
      <c r="BF115" s="1043"/>
      <c r="BG115" s="1043"/>
      <c r="BH115" s="1043"/>
      <c r="BI115" s="1043"/>
      <c r="BJ115" s="1043"/>
      <c r="BK115" s="1043"/>
      <c r="BL115" s="1043"/>
      <c r="BM115" s="1043"/>
      <c r="BN115" s="1043"/>
      <c r="BO115" s="1043"/>
      <c r="BP115" s="1044"/>
      <c r="BQ115" s="1012" t="s">
        <v>475</v>
      </c>
      <c r="BR115" s="1013"/>
      <c r="BS115" s="1013"/>
      <c r="BT115" s="1013"/>
      <c r="BU115" s="1013"/>
      <c r="BV115" s="1013" t="s">
        <v>468</v>
      </c>
      <c r="BW115" s="1013"/>
      <c r="BX115" s="1013"/>
      <c r="BY115" s="1013"/>
      <c r="BZ115" s="1013"/>
      <c r="CA115" s="1013" t="s">
        <v>468</v>
      </c>
      <c r="CB115" s="1013"/>
      <c r="CC115" s="1013"/>
      <c r="CD115" s="1013"/>
      <c r="CE115" s="1013"/>
      <c r="CF115" s="1007" t="s">
        <v>475</v>
      </c>
      <c r="CG115" s="1008"/>
      <c r="CH115" s="1008"/>
      <c r="CI115" s="1008"/>
      <c r="CJ115" s="1008"/>
      <c r="CK115" s="1038"/>
      <c r="CL115" s="1039"/>
      <c r="CM115" s="1042" t="s">
        <v>476</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130</v>
      </c>
      <c r="DH115" s="1052"/>
      <c r="DI115" s="1052"/>
      <c r="DJ115" s="1052"/>
      <c r="DK115" s="1053"/>
      <c r="DL115" s="1054" t="s">
        <v>130</v>
      </c>
      <c r="DM115" s="1052"/>
      <c r="DN115" s="1052"/>
      <c r="DO115" s="1052"/>
      <c r="DP115" s="1053"/>
      <c r="DQ115" s="1054" t="s">
        <v>130</v>
      </c>
      <c r="DR115" s="1052"/>
      <c r="DS115" s="1052"/>
      <c r="DT115" s="1052"/>
      <c r="DU115" s="1053"/>
      <c r="DV115" s="1055" t="s">
        <v>130</v>
      </c>
      <c r="DW115" s="1056"/>
      <c r="DX115" s="1056"/>
      <c r="DY115" s="1056"/>
      <c r="DZ115" s="1057"/>
    </row>
    <row r="116" spans="1:130" s="247" customFormat="1" ht="26.25" customHeight="1" x14ac:dyDescent="0.15">
      <c r="A116" s="1049"/>
      <c r="B116" s="1050"/>
      <c r="C116" s="1058" t="s">
        <v>477</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v>157</v>
      </c>
      <c r="AB116" s="1052"/>
      <c r="AC116" s="1052"/>
      <c r="AD116" s="1052"/>
      <c r="AE116" s="1053"/>
      <c r="AF116" s="1054">
        <v>881</v>
      </c>
      <c r="AG116" s="1052"/>
      <c r="AH116" s="1052"/>
      <c r="AI116" s="1052"/>
      <c r="AJ116" s="1053"/>
      <c r="AK116" s="1054">
        <v>146</v>
      </c>
      <c r="AL116" s="1052"/>
      <c r="AM116" s="1052"/>
      <c r="AN116" s="1052"/>
      <c r="AO116" s="1053"/>
      <c r="AP116" s="1055">
        <v>0</v>
      </c>
      <c r="AQ116" s="1056"/>
      <c r="AR116" s="1056"/>
      <c r="AS116" s="1056"/>
      <c r="AT116" s="1057"/>
      <c r="AU116" s="993"/>
      <c r="AV116" s="994"/>
      <c r="AW116" s="994"/>
      <c r="AX116" s="994"/>
      <c r="AY116" s="994"/>
      <c r="AZ116" s="1060" t="s">
        <v>478</v>
      </c>
      <c r="BA116" s="1061"/>
      <c r="BB116" s="1061"/>
      <c r="BC116" s="1061"/>
      <c r="BD116" s="1061"/>
      <c r="BE116" s="1061"/>
      <c r="BF116" s="1061"/>
      <c r="BG116" s="1061"/>
      <c r="BH116" s="1061"/>
      <c r="BI116" s="1061"/>
      <c r="BJ116" s="1061"/>
      <c r="BK116" s="1061"/>
      <c r="BL116" s="1061"/>
      <c r="BM116" s="1061"/>
      <c r="BN116" s="1061"/>
      <c r="BO116" s="1061"/>
      <c r="BP116" s="1062"/>
      <c r="BQ116" s="1012" t="s">
        <v>479</v>
      </c>
      <c r="BR116" s="1013"/>
      <c r="BS116" s="1013"/>
      <c r="BT116" s="1013"/>
      <c r="BU116" s="1013"/>
      <c r="BV116" s="1013" t="s">
        <v>130</v>
      </c>
      <c r="BW116" s="1013"/>
      <c r="BX116" s="1013"/>
      <c r="BY116" s="1013"/>
      <c r="BZ116" s="1013"/>
      <c r="CA116" s="1013" t="s">
        <v>130</v>
      </c>
      <c r="CB116" s="1013"/>
      <c r="CC116" s="1013"/>
      <c r="CD116" s="1013"/>
      <c r="CE116" s="1013"/>
      <c r="CF116" s="1007" t="s">
        <v>130</v>
      </c>
      <c r="CG116" s="1008"/>
      <c r="CH116" s="1008"/>
      <c r="CI116" s="1008"/>
      <c r="CJ116" s="1008"/>
      <c r="CK116" s="1038"/>
      <c r="CL116" s="1039"/>
      <c r="CM116" s="1009" t="s">
        <v>480</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151380</v>
      </c>
      <c r="DH116" s="1052"/>
      <c r="DI116" s="1052"/>
      <c r="DJ116" s="1052"/>
      <c r="DK116" s="1053"/>
      <c r="DL116" s="1054">
        <v>116880</v>
      </c>
      <c r="DM116" s="1052"/>
      <c r="DN116" s="1052"/>
      <c r="DO116" s="1052"/>
      <c r="DP116" s="1053"/>
      <c r="DQ116" s="1054">
        <v>82380</v>
      </c>
      <c r="DR116" s="1052"/>
      <c r="DS116" s="1052"/>
      <c r="DT116" s="1052"/>
      <c r="DU116" s="1053"/>
      <c r="DV116" s="1055">
        <v>0.4</v>
      </c>
      <c r="DW116" s="1056"/>
      <c r="DX116" s="1056"/>
      <c r="DY116" s="1056"/>
      <c r="DZ116" s="1057"/>
    </row>
    <row r="117" spans="1:130" s="247" customFormat="1" ht="26.25" customHeight="1" x14ac:dyDescent="0.15">
      <c r="A117" s="997" t="s">
        <v>189</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481</v>
      </c>
      <c r="Z117" s="979"/>
      <c r="AA117" s="1069">
        <v>5536023</v>
      </c>
      <c r="AB117" s="1070"/>
      <c r="AC117" s="1070"/>
      <c r="AD117" s="1070"/>
      <c r="AE117" s="1071"/>
      <c r="AF117" s="1072">
        <v>5906360</v>
      </c>
      <c r="AG117" s="1070"/>
      <c r="AH117" s="1070"/>
      <c r="AI117" s="1070"/>
      <c r="AJ117" s="1071"/>
      <c r="AK117" s="1072">
        <v>5911135</v>
      </c>
      <c r="AL117" s="1070"/>
      <c r="AM117" s="1070"/>
      <c r="AN117" s="1070"/>
      <c r="AO117" s="1071"/>
      <c r="AP117" s="1073"/>
      <c r="AQ117" s="1074"/>
      <c r="AR117" s="1074"/>
      <c r="AS117" s="1074"/>
      <c r="AT117" s="1075"/>
      <c r="AU117" s="993"/>
      <c r="AV117" s="994"/>
      <c r="AW117" s="994"/>
      <c r="AX117" s="994"/>
      <c r="AY117" s="994"/>
      <c r="AZ117" s="1060" t="s">
        <v>482</v>
      </c>
      <c r="BA117" s="1061"/>
      <c r="BB117" s="1061"/>
      <c r="BC117" s="1061"/>
      <c r="BD117" s="1061"/>
      <c r="BE117" s="1061"/>
      <c r="BF117" s="1061"/>
      <c r="BG117" s="1061"/>
      <c r="BH117" s="1061"/>
      <c r="BI117" s="1061"/>
      <c r="BJ117" s="1061"/>
      <c r="BK117" s="1061"/>
      <c r="BL117" s="1061"/>
      <c r="BM117" s="1061"/>
      <c r="BN117" s="1061"/>
      <c r="BO117" s="1061"/>
      <c r="BP117" s="1062"/>
      <c r="BQ117" s="1012" t="s">
        <v>426</v>
      </c>
      <c r="BR117" s="1013"/>
      <c r="BS117" s="1013"/>
      <c r="BT117" s="1013"/>
      <c r="BU117" s="1013"/>
      <c r="BV117" s="1013" t="s">
        <v>130</v>
      </c>
      <c r="BW117" s="1013"/>
      <c r="BX117" s="1013"/>
      <c r="BY117" s="1013"/>
      <c r="BZ117" s="1013"/>
      <c r="CA117" s="1013" t="s">
        <v>463</v>
      </c>
      <c r="CB117" s="1013"/>
      <c r="CC117" s="1013"/>
      <c r="CD117" s="1013"/>
      <c r="CE117" s="1013"/>
      <c r="CF117" s="1007" t="s">
        <v>468</v>
      </c>
      <c r="CG117" s="1008"/>
      <c r="CH117" s="1008"/>
      <c r="CI117" s="1008"/>
      <c r="CJ117" s="1008"/>
      <c r="CK117" s="1038"/>
      <c r="CL117" s="1039"/>
      <c r="CM117" s="1009" t="s">
        <v>483</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460</v>
      </c>
      <c r="DH117" s="1052"/>
      <c r="DI117" s="1052"/>
      <c r="DJ117" s="1052"/>
      <c r="DK117" s="1053"/>
      <c r="DL117" s="1054" t="s">
        <v>468</v>
      </c>
      <c r="DM117" s="1052"/>
      <c r="DN117" s="1052"/>
      <c r="DO117" s="1052"/>
      <c r="DP117" s="1053"/>
      <c r="DQ117" s="1054" t="s">
        <v>130</v>
      </c>
      <c r="DR117" s="1052"/>
      <c r="DS117" s="1052"/>
      <c r="DT117" s="1052"/>
      <c r="DU117" s="1053"/>
      <c r="DV117" s="1055" t="s">
        <v>426</v>
      </c>
      <c r="DW117" s="1056"/>
      <c r="DX117" s="1056"/>
      <c r="DY117" s="1056"/>
      <c r="DZ117" s="1057"/>
    </row>
    <row r="118" spans="1:130" s="247" customFormat="1" ht="26.25" customHeight="1" x14ac:dyDescent="0.15">
      <c r="A118" s="997" t="s">
        <v>449</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447</v>
      </c>
      <c r="AB118" s="978"/>
      <c r="AC118" s="978"/>
      <c r="AD118" s="978"/>
      <c r="AE118" s="979"/>
      <c r="AF118" s="977" t="s">
        <v>310</v>
      </c>
      <c r="AG118" s="978"/>
      <c r="AH118" s="978"/>
      <c r="AI118" s="978"/>
      <c r="AJ118" s="979"/>
      <c r="AK118" s="977" t="s">
        <v>309</v>
      </c>
      <c r="AL118" s="978"/>
      <c r="AM118" s="978"/>
      <c r="AN118" s="978"/>
      <c r="AO118" s="979"/>
      <c r="AP118" s="1064" t="s">
        <v>448</v>
      </c>
      <c r="AQ118" s="1065"/>
      <c r="AR118" s="1065"/>
      <c r="AS118" s="1065"/>
      <c r="AT118" s="1066"/>
      <c r="AU118" s="993"/>
      <c r="AV118" s="994"/>
      <c r="AW118" s="994"/>
      <c r="AX118" s="994"/>
      <c r="AY118" s="994"/>
      <c r="AZ118" s="1067" t="s">
        <v>484</v>
      </c>
      <c r="BA118" s="1058"/>
      <c r="BB118" s="1058"/>
      <c r="BC118" s="1058"/>
      <c r="BD118" s="1058"/>
      <c r="BE118" s="1058"/>
      <c r="BF118" s="1058"/>
      <c r="BG118" s="1058"/>
      <c r="BH118" s="1058"/>
      <c r="BI118" s="1058"/>
      <c r="BJ118" s="1058"/>
      <c r="BK118" s="1058"/>
      <c r="BL118" s="1058"/>
      <c r="BM118" s="1058"/>
      <c r="BN118" s="1058"/>
      <c r="BO118" s="1058"/>
      <c r="BP118" s="1059"/>
      <c r="BQ118" s="1090" t="s">
        <v>468</v>
      </c>
      <c r="BR118" s="1091"/>
      <c r="BS118" s="1091"/>
      <c r="BT118" s="1091"/>
      <c r="BU118" s="1091"/>
      <c r="BV118" s="1091" t="s">
        <v>470</v>
      </c>
      <c r="BW118" s="1091"/>
      <c r="BX118" s="1091"/>
      <c r="BY118" s="1091"/>
      <c r="BZ118" s="1091"/>
      <c r="CA118" s="1091" t="s">
        <v>460</v>
      </c>
      <c r="CB118" s="1091"/>
      <c r="CC118" s="1091"/>
      <c r="CD118" s="1091"/>
      <c r="CE118" s="1091"/>
      <c r="CF118" s="1007" t="s">
        <v>479</v>
      </c>
      <c r="CG118" s="1008"/>
      <c r="CH118" s="1008"/>
      <c r="CI118" s="1008"/>
      <c r="CJ118" s="1008"/>
      <c r="CK118" s="1038"/>
      <c r="CL118" s="1039"/>
      <c r="CM118" s="1009" t="s">
        <v>485</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130</v>
      </c>
      <c r="DH118" s="1052"/>
      <c r="DI118" s="1052"/>
      <c r="DJ118" s="1052"/>
      <c r="DK118" s="1053"/>
      <c r="DL118" s="1054" t="s">
        <v>130</v>
      </c>
      <c r="DM118" s="1052"/>
      <c r="DN118" s="1052"/>
      <c r="DO118" s="1052"/>
      <c r="DP118" s="1053"/>
      <c r="DQ118" s="1054" t="s">
        <v>468</v>
      </c>
      <c r="DR118" s="1052"/>
      <c r="DS118" s="1052"/>
      <c r="DT118" s="1052"/>
      <c r="DU118" s="1053"/>
      <c r="DV118" s="1055" t="s">
        <v>130</v>
      </c>
      <c r="DW118" s="1056"/>
      <c r="DX118" s="1056"/>
      <c r="DY118" s="1056"/>
      <c r="DZ118" s="1057"/>
    </row>
    <row r="119" spans="1:130" s="247" customFormat="1" ht="26.25" customHeight="1" x14ac:dyDescent="0.15">
      <c r="A119" s="1151" t="s">
        <v>452</v>
      </c>
      <c r="B119" s="1037"/>
      <c r="C119" s="1016" t="s">
        <v>453</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130</v>
      </c>
      <c r="AB119" s="985"/>
      <c r="AC119" s="985"/>
      <c r="AD119" s="985"/>
      <c r="AE119" s="986"/>
      <c r="AF119" s="987" t="s">
        <v>460</v>
      </c>
      <c r="AG119" s="985"/>
      <c r="AH119" s="985"/>
      <c r="AI119" s="985"/>
      <c r="AJ119" s="986"/>
      <c r="AK119" s="987" t="s">
        <v>468</v>
      </c>
      <c r="AL119" s="985"/>
      <c r="AM119" s="985"/>
      <c r="AN119" s="985"/>
      <c r="AO119" s="986"/>
      <c r="AP119" s="988" t="s">
        <v>130</v>
      </c>
      <c r="AQ119" s="989"/>
      <c r="AR119" s="989"/>
      <c r="AS119" s="989"/>
      <c r="AT119" s="990"/>
      <c r="AU119" s="995"/>
      <c r="AV119" s="996"/>
      <c r="AW119" s="996"/>
      <c r="AX119" s="996"/>
      <c r="AY119" s="996"/>
      <c r="AZ119" s="278" t="s">
        <v>189</v>
      </c>
      <c r="BA119" s="278"/>
      <c r="BB119" s="278"/>
      <c r="BC119" s="278"/>
      <c r="BD119" s="278"/>
      <c r="BE119" s="278"/>
      <c r="BF119" s="278"/>
      <c r="BG119" s="278"/>
      <c r="BH119" s="278"/>
      <c r="BI119" s="278"/>
      <c r="BJ119" s="278"/>
      <c r="BK119" s="278"/>
      <c r="BL119" s="278"/>
      <c r="BM119" s="278"/>
      <c r="BN119" s="278"/>
      <c r="BO119" s="1068" t="s">
        <v>486</v>
      </c>
      <c r="BP119" s="1099"/>
      <c r="BQ119" s="1090">
        <v>79426799</v>
      </c>
      <c r="BR119" s="1091"/>
      <c r="BS119" s="1091"/>
      <c r="BT119" s="1091"/>
      <c r="BU119" s="1091"/>
      <c r="BV119" s="1091">
        <v>79017204</v>
      </c>
      <c r="BW119" s="1091"/>
      <c r="BX119" s="1091"/>
      <c r="BY119" s="1091"/>
      <c r="BZ119" s="1091"/>
      <c r="CA119" s="1091">
        <v>81636704</v>
      </c>
      <c r="CB119" s="1091"/>
      <c r="CC119" s="1091"/>
      <c r="CD119" s="1091"/>
      <c r="CE119" s="1091"/>
      <c r="CF119" s="1092"/>
      <c r="CG119" s="1093"/>
      <c r="CH119" s="1093"/>
      <c r="CI119" s="1093"/>
      <c r="CJ119" s="1094"/>
      <c r="CK119" s="1040"/>
      <c r="CL119" s="1041"/>
      <c r="CM119" s="1095" t="s">
        <v>487</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115863</v>
      </c>
      <c r="DH119" s="1077"/>
      <c r="DI119" s="1077"/>
      <c r="DJ119" s="1077"/>
      <c r="DK119" s="1078"/>
      <c r="DL119" s="1076">
        <v>86083</v>
      </c>
      <c r="DM119" s="1077"/>
      <c r="DN119" s="1077"/>
      <c r="DO119" s="1077"/>
      <c r="DP119" s="1078"/>
      <c r="DQ119" s="1076">
        <v>56302</v>
      </c>
      <c r="DR119" s="1077"/>
      <c r="DS119" s="1077"/>
      <c r="DT119" s="1077"/>
      <c r="DU119" s="1078"/>
      <c r="DV119" s="1079">
        <v>0.3</v>
      </c>
      <c r="DW119" s="1080"/>
      <c r="DX119" s="1080"/>
      <c r="DY119" s="1080"/>
      <c r="DZ119" s="1081"/>
    </row>
    <row r="120" spans="1:130" s="247" customFormat="1" ht="26.25" customHeight="1" x14ac:dyDescent="0.15">
      <c r="A120" s="1152"/>
      <c r="B120" s="1039"/>
      <c r="C120" s="1009" t="s">
        <v>457</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130</v>
      </c>
      <c r="AB120" s="1052"/>
      <c r="AC120" s="1052"/>
      <c r="AD120" s="1052"/>
      <c r="AE120" s="1053"/>
      <c r="AF120" s="1054" t="s">
        <v>468</v>
      </c>
      <c r="AG120" s="1052"/>
      <c r="AH120" s="1052"/>
      <c r="AI120" s="1052"/>
      <c r="AJ120" s="1053"/>
      <c r="AK120" s="1054" t="s">
        <v>130</v>
      </c>
      <c r="AL120" s="1052"/>
      <c r="AM120" s="1052"/>
      <c r="AN120" s="1052"/>
      <c r="AO120" s="1053"/>
      <c r="AP120" s="1055" t="s">
        <v>130</v>
      </c>
      <c r="AQ120" s="1056"/>
      <c r="AR120" s="1056"/>
      <c r="AS120" s="1056"/>
      <c r="AT120" s="1057"/>
      <c r="AU120" s="1082" t="s">
        <v>488</v>
      </c>
      <c r="AV120" s="1083"/>
      <c r="AW120" s="1083"/>
      <c r="AX120" s="1083"/>
      <c r="AY120" s="1084"/>
      <c r="AZ120" s="1033" t="s">
        <v>489</v>
      </c>
      <c r="BA120" s="982"/>
      <c r="BB120" s="982"/>
      <c r="BC120" s="982"/>
      <c r="BD120" s="982"/>
      <c r="BE120" s="982"/>
      <c r="BF120" s="982"/>
      <c r="BG120" s="982"/>
      <c r="BH120" s="982"/>
      <c r="BI120" s="982"/>
      <c r="BJ120" s="982"/>
      <c r="BK120" s="982"/>
      <c r="BL120" s="982"/>
      <c r="BM120" s="982"/>
      <c r="BN120" s="982"/>
      <c r="BO120" s="982"/>
      <c r="BP120" s="983"/>
      <c r="BQ120" s="1019">
        <v>10307263</v>
      </c>
      <c r="BR120" s="1020"/>
      <c r="BS120" s="1020"/>
      <c r="BT120" s="1020"/>
      <c r="BU120" s="1020"/>
      <c r="BV120" s="1020">
        <v>8565968</v>
      </c>
      <c r="BW120" s="1020"/>
      <c r="BX120" s="1020"/>
      <c r="BY120" s="1020"/>
      <c r="BZ120" s="1020"/>
      <c r="CA120" s="1020">
        <v>8580083</v>
      </c>
      <c r="CB120" s="1020"/>
      <c r="CC120" s="1020"/>
      <c r="CD120" s="1020"/>
      <c r="CE120" s="1020"/>
      <c r="CF120" s="1034">
        <v>43.8</v>
      </c>
      <c r="CG120" s="1035"/>
      <c r="CH120" s="1035"/>
      <c r="CI120" s="1035"/>
      <c r="CJ120" s="1035"/>
      <c r="CK120" s="1100" t="s">
        <v>490</v>
      </c>
      <c r="CL120" s="1101"/>
      <c r="CM120" s="1101"/>
      <c r="CN120" s="1101"/>
      <c r="CO120" s="1102"/>
      <c r="CP120" s="1108" t="s">
        <v>491</v>
      </c>
      <c r="CQ120" s="1109"/>
      <c r="CR120" s="1109"/>
      <c r="CS120" s="1109"/>
      <c r="CT120" s="1109"/>
      <c r="CU120" s="1109"/>
      <c r="CV120" s="1109"/>
      <c r="CW120" s="1109"/>
      <c r="CX120" s="1109"/>
      <c r="CY120" s="1109"/>
      <c r="CZ120" s="1109"/>
      <c r="DA120" s="1109"/>
      <c r="DB120" s="1109"/>
      <c r="DC120" s="1109"/>
      <c r="DD120" s="1109"/>
      <c r="DE120" s="1109"/>
      <c r="DF120" s="1110"/>
      <c r="DG120" s="1019" t="s">
        <v>479</v>
      </c>
      <c r="DH120" s="1020"/>
      <c r="DI120" s="1020"/>
      <c r="DJ120" s="1020"/>
      <c r="DK120" s="1020"/>
      <c r="DL120" s="1020">
        <v>6251076</v>
      </c>
      <c r="DM120" s="1020"/>
      <c r="DN120" s="1020"/>
      <c r="DO120" s="1020"/>
      <c r="DP120" s="1020"/>
      <c r="DQ120" s="1020">
        <v>5865869</v>
      </c>
      <c r="DR120" s="1020"/>
      <c r="DS120" s="1020"/>
      <c r="DT120" s="1020"/>
      <c r="DU120" s="1020"/>
      <c r="DV120" s="1021">
        <v>30</v>
      </c>
      <c r="DW120" s="1021"/>
      <c r="DX120" s="1021"/>
      <c r="DY120" s="1021"/>
      <c r="DZ120" s="1022"/>
    </row>
    <row r="121" spans="1:130" s="247" customFormat="1" ht="26.25" customHeight="1" x14ac:dyDescent="0.15">
      <c r="A121" s="1152"/>
      <c r="B121" s="1039"/>
      <c r="C121" s="1060" t="s">
        <v>492</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130</v>
      </c>
      <c r="AB121" s="1052"/>
      <c r="AC121" s="1052"/>
      <c r="AD121" s="1052"/>
      <c r="AE121" s="1053"/>
      <c r="AF121" s="1054" t="s">
        <v>468</v>
      </c>
      <c r="AG121" s="1052"/>
      <c r="AH121" s="1052"/>
      <c r="AI121" s="1052"/>
      <c r="AJ121" s="1053"/>
      <c r="AK121" s="1054" t="s">
        <v>493</v>
      </c>
      <c r="AL121" s="1052"/>
      <c r="AM121" s="1052"/>
      <c r="AN121" s="1052"/>
      <c r="AO121" s="1053"/>
      <c r="AP121" s="1055" t="s">
        <v>130</v>
      </c>
      <c r="AQ121" s="1056"/>
      <c r="AR121" s="1056"/>
      <c r="AS121" s="1056"/>
      <c r="AT121" s="1057"/>
      <c r="AU121" s="1085"/>
      <c r="AV121" s="1086"/>
      <c r="AW121" s="1086"/>
      <c r="AX121" s="1086"/>
      <c r="AY121" s="1087"/>
      <c r="AZ121" s="1042" t="s">
        <v>494</v>
      </c>
      <c r="BA121" s="1043"/>
      <c r="BB121" s="1043"/>
      <c r="BC121" s="1043"/>
      <c r="BD121" s="1043"/>
      <c r="BE121" s="1043"/>
      <c r="BF121" s="1043"/>
      <c r="BG121" s="1043"/>
      <c r="BH121" s="1043"/>
      <c r="BI121" s="1043"/>
      <c r="BJ121" s="1043"/>
      <c r="BK121" s="1043"/>
      <c r="BL121" s="1043"/>
      <c r="BM121" s="1043"/>
      <c r="BN121" s="1043"/>
      <c r="BO121" s="1043"/>
      <c r="BP121" s="1044"/>
      <c r="BQ121" s="1012">
        <v>550454</v>
      </c>
      <c r="BR121" s="1013"/>
      <c r="BS121" s="1013"/>
      <c r="BT121" s="1013"/>
      <c r="BU121" s="1013"/>
      <c r="BV121" s="1013">
        <v>420397</v>
      </c>
      <c r="BW121" s="1013"/>
      <c r="BX121" s="1013"/>
      <c r="BY121" s="1013"/>
      <c r="BZ121" s="1013"/>
      <c r="CA121" s="1013">
        <v>310755</v>
      </c>
      <c r="CB121" s="1013"/>
      <c r="CC121" s="1013"/>
      <c r="CD121" s="1013"/>
      <c r="CE121" s="1013"/>
      <c r="CF121" s="1007">
        <v>1.6</v>
      </c>
      <c r="CG121" s="1008"/>
      <c r="CH121" s="1008"/>
      <c r="CI121" s="1008"/>
      <c r="CJ121" s="1008"/>
      <c r="CK121" s="1103"/>
      <c r="CL121" s="1104"/>
      <c r="CM121" s="1104"/>
      <c r="CN121" s="1104"/>
      <c r="CO121" s="1105"/>
      <c r="CP121" s="1113" t="s">
        <v>424</v>
      </c>
      <c r="CQ121" s="1114"/>
      <c r="CR121" s="1114"/>
      <c r="CS121" s="1114"/>
      <c r="CT121" s="1114"/>
      <c r="CU121" s="1114"/>
      <c r="CV121" s="1114"/>
      <c r="CW121" s="1114"/>
      <c r="CX121" s="1114"/>
      <c r="CY121" s="1114"/>
      <c r="CZ121" s="1114"/>
      <c r="DA121" s="1114"/>
      <c r="DB121" s="1114"/>
      <c r="DC121" s="1114"/>
      <c r="DD121" s="1114"/>
      <c r="DE121" s="1114"/>
      <c r="DF121" s="1115"/>
      <c r="DG121" s="1012">
        <v>4426550</v>
      </c>
      <c r="DH121" s="1013"/>
      <c r="DI121" s="1013"/>
      <c r="DJ121" s="1013"/>
      <c r="DK121" s="1013"/>
      <c r="DL121" s="1013">
        <v>4085665</v>
      </c>
      <c r="DM121" s="1013"/>
      <c r="DN121" s="1013"/>
      <c r="DO121" s="1013"/>
      <c r="DP121" s="1013"/>
      <c r="DQ121" s="1013">
        <v>3744897</v>
      </c>
      <c r="DR121" s="1013"/>
      <c r="DS121" s="1013"/>
      <c r="DT121" s="1013"/>
      <c r="DU121" s="1013"/>
      <c r="DV121" s="1014">
        <v>19.100000000000001</v>
      </c>
      <c r="DW121" s="1014"/>
      <c r="DX121" s="1014"/>
      <c r="DY121" s="1014"/>
      <c r="DZ121" s="1015"/>
    </row>
    <row r="122" spans="1:130" s="247" customFormat="1" ht="26.25" customHeight="1" x14ac:dyDescent="0.15">
      <c r="A122" s="1152"/>
      <c r="B122" s="1039"/>
      <c r="C122" s="1009" t="s">
        <v>472</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426</v>
      </c>
      <c r="AB122" s="1052"/>
      <c r="AC122" s="1052"/>
      <c r="AD122" s="1052"/>
      <c r="AE122" s="1053"/>
      <c r="AF122" s="1054" t="s">
        <v>130</v>
      </c>
      <c r="AG122" s="1052"/>
      <c r="AH122" s="1052"/>
      <c r="AI122" s="1052"/>
      <c r="AJ122" s="1053"/>
      <c r="AK122" s="1054" t="s">
        <v>463</v>
      </c>
      <c r="AL122" s="1052"/>
      <c r="AM122" s="1052"/>
      <c r="AN122" s="1052"/>
      <c r="AO122" s="1053"/>
      <c r="AP122" s="1055" t="s">
        <v>468</v>
      </c>
      <c r="AQ122" s="1056"/>
      <c r="AR122" s="1056"/>
      <c r="AS122" s="1056"/>
      <c r="AT122" s="1057"/>
      <c r="AU122" s="1085"/>
      <c r="AV122" s="1086"/>
      <c r="AW122" s="1086"/>
      <c r="AX122" s="1086"/>
      <c r="AY122" s="1087"/>
      <c r="AZ122" s="1067" t="s">
        <v>495</v>
      </c>
      <c r="BA122" s="1058"/>
      <c r="BB122" s="1058"/>
      <c r="BC122" s="1058"/>
      <c r="BD122" s="1058"/>
      <c r="BE122" s="1058"/>
      <c r="BF122" s="1058"/>
      <c r="BG122" s="1058"/>
      <c r="BH122" s="1058"/>
      <c r="BI122" s="1058"/>
      <c r="BJ122" s="1058"/>
      <c r="BK122" s="1058"/>
      <c r="BL122" s="1058"/>
      <c r="BM122" s="1058"/>
      <c r="BN122" s="1058"/>
      <c r="BO122" s="1058"/>
      <c r="BP122" s="1059"/>
      <c r="BQ122" s="1090">
        <v>48468344</v>
      </c>
      <c r="BR122" s="1091"/>
      <c r="BS122" s="1091"/>
      <c r="BT122" s="1091"/>
      <c r="BU122" s="1091"/>
      <c r="BV122" s="1091">
        <v>49595140</v>
      </c>
      <c r="BW122" s="1091"/>
      <c r="BX122" s="1091"/>
      <c r="BY122" s="1091"/>
      <c r="BZ122" s="1091"/>
      <c r="CA122" s="1091">
        <v>51585768</v>
      </c>
      <c r="CB122" s="1091"/>
      <c r="CC122" s="1091"/>
      <c r="CD122" s="1091"/>
      <c r="CE122" s="1091"/>
      <c r="CF122" s="1111">
        <v>263.39999999999998</v>
      </c>
      <c r="CG122" s="1112"/>
      <c r="CH122" s="1112"/>
      <c r="CI122" s="1112"/>
      <c r="CJ122" s="1112"/>
      <c r="CK122" s="1103"/>
      <c r="CL122" s="1104"/>
      <c r="CM122" s="1104"/>
      <c r="CN122" s="1104"/>
      <c r="CO122" s="1105"/>
      <c r="CP122" s="1113" t="s">
        <v>496</v>
      </c>
      <c r="CQ122" s="1114"/>
      <c r="CR122" s="1114"/>
      <c r="CS122" s="1114"/>
      <c r="CT122" s="1114"/>
      <c r="CU122" s="1114"/>
      <c r="CV122" s="1114"/>
      <c r="CW122" s="1114"/>
      <c r="CX122" s="1114"/>
      <c r="CY122" s="1114"/>
      <c r="CZ122" s="1114"/>
      <c r="DA122" s="1114"/>
      <c r="DB122" s="1114"/>
      <c r="DC122" s="1114"/>
      <c r="DD122" s="1114"/>
      <c r="DE122" s="1114"/>
      <c r="DF122" s="1115"/>
      <c r="DG122" s="1012">
        <v>2146324</v>
      </c>
      <c r="DH122" s="1013"/>
      <c r="DI122" s="1013"/>
      <c r="DJ122" s="1013"/>
      <c r="DK122" s="1013"/>
      <c r="DL122" s="1013">
        <v>2320471</v>
      </c>
      <c r="DM122" s="1013"/>
      <c r="DN122" s="1013"/>
      <c r="DO122" s="1013"/>
      <c r="DP122" s="1013"/>
      <c r="DQ122" s="1013">
        <v>2693349</v>
      </c>
      <c r="DR122" s="1013"/>
      <c r="DS122" s="1013"/>
      <c r="DT122" s="1013"/>
      <c r="DU122" s="1013"/>
      <c r="DV122" s="1014">
        <v>13.8</v>
      </c>
      <c r="DW122" s="1014"/>
      <c r="DX122" s="1014"/>
      <c r="DY122" s="1014"/>
      <c r="DZ122" s="1015"/>
    </row>
    <row r="123" spans="1:130" s="247" customFormat="1" ht="26.25" customHeight="1" x14ac:dyDescent="0.15">
      <c r="A123" s="1152"/>
      <c r="B123" s="1039"/>
      <c r="C123" s="1009" t="s">
        <v>480</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36130</v>
      </c>
      <c r="AB123" s="1052"/>
      <c r="AC123" s="1052"/>
      <c r="AD123" s="1052"/>
      <c r="AE123" s="1053"/>
      <c r="AF123" s="1054">
        <v>35810</v>
      </c>
      <c r="AG123" s="1052"/>
      <c r="AH123" s="1052"/>
      <c r="AI123" s="1052"/>
      <c r="AJ123" s="1053"/>
      <c r="AK123" s="1054">
        <v>35493</v>
      </c>
      <c r="AL123" s="1052"/>
      <c r="AM123" s="1052"/>
      <c r="AN123" s="1052"/>
      <c r="AO123" s="1053"/>
      <c r="AP123" s="1055">
        <v>0.2</v>
      </c>
      <c r="AQ123" s="1056"/>
      <c r="AR123" s="1056"/>
      <c r="AS123" s="1056"/>
      <c r="AT123" s="1057"/>
      <c r="AU123" s="1088"/>
      <c r="AV123" s="1089"/>
      <c r="AW123" s="1089"/>
      <c r="AX123" s="1089"/>
      <c r="AY123" s="1089"/>
      <c r="AZ123" s="278" t="s">
        <v>189</v>
      </c>
      <c r="BA123" s="278"/>
      <c r="BB123" s="278"/>
      <c r="BC123" s="278"/>
      <c r="BD123" s="278"/>
      <c r="BE123" s="278"/>
      <c r="BF123" s="278"/>
      <c r="BG123" s="278"/>
      <c r="BH123" s="278"/>
      <c r="BI123" s="278"/>
      <c r="BJ123" s="278"/>
      <c r="BK123" s="278"/>
      <c r="BL123" s="278"/>
      <c r="BM123" s="278"/>
      <c r="BN123" s="278"/>
      <c r="BO123" s="1068" t="s">
        <v>497</v>
      </c>
      <c r="BP123" s="1099"/>
      <c r="BQ123" s="1158">
        <v>59326061</v>
      </c>
      <c r="BR123" s="1159"/>
      <c r="BS123" s="1159"/>
      <c r="BT123" s="1159"/>
      <c r="BU123" s="1159"/>
      <c r="BV123" s="1159">
        <v>58581505</v>
      </c>
      <c r="BW123" s="1159"/>
      <c r="BX123" s="1159"/>
      <c r="BY123" s="1159"/>
      <c r="BZ123" s="1159"/>
      <c r="CA123" s="1159">
        <v>60476606</v>
      </c>
      <c r="CB123" s="1159"/>
      <c r="CC123" s="1159"/>
      <c r="CD123" s="1159"/>
      <c r="CE123" s="1159"/>
      <c r="CF123" s="1092"/>
      <c r="CG123" s="1093"/>
      <c r="CH123" s="1093"/>
      <c r="CI123" s="1093"/>
      <c r="CJ123" s="1094"/>
      <c r="CK123" s="1103"/>
      <c r="CL123" s="1104"/>
      <c r="CM123" s="1104"/>
      <c r="CN123" s="1104"/>
      <c r="CO123" s="1105"/>
      <c r="CP123" s="1113" t="s">
        <v>498</v>
      </c>
      <c r="CQ123" s="1114"/>
      <c r="CR123" s="1114"/>
      <c r="CS123" s="1114"/>
      <c r="CT123" s="1114"/>
      <c r="CU123" s="1114"/>
      <c r="CV123" s="1114"/>
      <c r="CW123" s="1114"/>
      <c r="CX123" s="1114"/>
      <c r="CY123" s="1114"/>
      <c r="CZ123" s="1114"/>
      <c r="DA123" s="1114"/>
      <c r="DB123" s="1114"/>
      <c r="DC123" s="1114"/>
      <c r="DD123" s="1114"/>
      <c r="DE123" s="1114"/>
      <c r="DF123" s="1115"/>
      <c r="DG123" s="1051">
        <v>297478</v>
      </c>
      <c r="DH123" s="1052"/>
      <c r="DI123" s="1052"/>
      <c r="DJ123" s="1052"/>
      <c r="DK123" s="1053"/>
      <c r="DL123" s="1054">
        <v>351139</v>
      </c>
      <c r="DM123" s="1052"/>
      <c r="DN123" s="1052"/>
      <c r="DO123" s="1052"/>
      <c r="DP123" s="1053"/>
      <c r="DQ123" s="1054">
        <v>412274</v>
      </c>
      <c r="DR123" s="1052"/>
      <c r="DS123" s="1052"/>
      <c r="DT123" s="1052"/>
      <c r="DU123" s="1053"/>
      <c r="DV123" s="1055">
        <v>2.1</v>
      </c>
      <c r="DW123" s="1056"/>
      <c r="DX123" s="1056"/>
      <c r="DY123" s="1056"/>
      <c r="DZ123" s="1057"/>
    </row>
    <row r="124" spans="1:130" s="247" customFormat="1" ht="26.25" customHeight="1" thickBot="1" x14ac:dyDescent="0.2">
      <c r="A124" s="1152"/>
      <c r="B124" s="1039"/>
      <c r="C124" s="1009" t="s">
        <v>483</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130</v>
      </c>
      <c r="AB124" s="1052"/>
      <c r="AC124" s="1052"/>
      <c r="AD124" s="1052"/>
      <c r="AE124" s="1053"/>
      <c r="AF124" s="1054" t="s">
        <v>468</v>
      </c>
      <c r="AG124" s="1052"/>
      <c r="AH124" s="1052"/>
      <c r="AI124" s="1052"/>
      <c r="AJ124" s="1053"/>
      <c r="AK124" s="1054" t="s">
        <v>493</v>
      </c>
      <c r="AL124" s="1052"/>
      <c r="AM124" s="1052"/>
      <c r="AN124" s="1052"/>
      <c r="AO124" s="1053"/>
      <c r="AP124" s="1055" t="s">
        <v>130</v>
      </c>
      <c r="AQ124" s="1056"/>
      <c r="AR124" s="1056"/>
      <c r="AS124" s="1056"/>
      <c r="AT124" s="1057"/>
      <c r="AU124" s="1154" t="s">
        <v>499</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103.5</v>
      </c>
      <c r="BR124" s="1121"/>
      <c r="BS124" s="1121"/>
      <c r="BT124" s="1121"/>
      <c r="BU124" s="1121"/>
      <c r="BV124" s="1121">
        <v>104.2</v>
      </c>
      <c r="BW124" s="1121"/>
      <c r="BX124" s="1121"/>
      <c r="BY124" s="1121"/>
      <c r="BZ124" s="1121"/>
      <c r="CA124" s="1121">
        <v>108</v>
      </c>
      <c r="CB124" s="1121"/>
      <c r="CC124" s="1121"/>
      <c r="CD124" s="1121"/>
      <c r="CE124" s="1121"/>
      <c r="CF124" s="1122"/>
      <c r="CG124" s="1123"/>
      <c r="CH124" s="1123"/>
      <c r="CI124" s="1123"/>
      <c r="CJ124" s="1124"/>
      <c r="CK124" s="1106"/>
      <c r="CL124" s="1106"/>
      <c r="CM124" s="1106"/>
      <c r="CN124" s="1106"/>
      <c r="CO124" s="1107"/>
      <c r="CP124" s="1113" t="s">
        <v>500</v>
      </c>
      <c r="CQ124" s="1114"/>
      <c r="CR124" s="1114"/>
      <c r="CS124" s="1114"/>
      <c r="CT124" s="1114"/>
      <c r="CU124" s="1114"/>
      <c r="CV124" s="1114"/>
      <c r="CW124" s="1114"/>
      <c r="CX124" s="1114"/>
      <c r="CY124" s="1114"/>
      <c r="CZ124" s="1114"/>
      <c r="DA124" s="1114"/>
      <c r="DB124" s="1114"/>
      <c r="DC124" s="1114"/>
      <c r="DD124" s="1114"/>
      <c r="DE124" s="1114"/>
      <c r="DF124" s="1115"/>
      <c r="DG124" s="1098">
        <v>7670356</v>
      </c>
      <c r="DH124" s="1077"/>
      <c r="DI124" s="1077"/>
      <c r="DJ124" s="1077"/>
      <c r="DK124" s="1078"/>
      <c r="DL124" s="1076">
        <v>565129</v>
      </c>
      <c r="DM124" s="1077"/>
      <c r="DN124" s="1077"/>
      <c r="DO124" s="1077"/>
      <c r="DP124" s="1078"/>
      <c r="DQ124" s="1076">
        <v>326289</v>
      </c>
      <c r="DR124" s="1077"/>
      <c r="DS124" s="1077"/>
      <c r="DT124" s="1077"/>
      <c r="DU124" s="1078"/>
      <c r="DV124" s="1079">
        <v>1.7</v>
      </c>
      <c r="DW124" s="1080"/>
      <c r="DX124" s="1080"/>
      <c r="DY124" s="1080"/>
      <c r="DZ124" s="1081"/>
    </row>
    <row r="125" spans="1:130" s="247" customFormat="1" ht="26.25" customHeight="1" x14ac:dyDescent="0.15">
      <c r="A125" s="1152"/>
      <c r="B125" s="1039"/>
      <c r="C125" s="1009" t="s">
        <v>485</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468</v>
      </c>
      <c r="AB125" s="1052"/>
      <c r="AC125" s="1052"/>
      <c r="AD125" s="1052"/>
      <c r="AE125" s="1053"/>
      <c r="AF125" s="1054" t="s">
        <v>130</v>
      </c>
      <c r="AG125" s="1052"/>
      <c r="AH125" s="1052"/>
      <c r="AI125" s="1052"/>
      <c r="AJ125" s="1053"/>
      <c r="AK125" s="1054" t="s">
        <v>493</v>
      </c>
      <c r="AL125" s="1052"/>
      <c r="AM125" s="1052"/>
      <c r="AN125" s="1052"/>
      <c r="AO125" s="1053"/>
      <c r="AP125" s="1055" t="s">
        <v>493</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501</v>
      </c>
      <c r="CL125" s="1101"/>
      <c r="CM125" s="1101"/>
      <c r="CN125" s="1101"/>
      <c r="CO125" s="1102"/>
      <c r="CP125" s="1033" t="s">
        <v>502</v>
      </c>
      <c r="CQ125" s="982"/>
      <c r="CR125" s="982"/>
      <c r="CS125" s="982"/>
      <c r="CT125" s="982"/>
      <c r="CU125" s="982"/>
      <c r="CV125" s="982"/>
      <c r="CW125" s="982"/>
      <c r="CX125" s="982"/>
      <c r="CY125" s="982"/>
      <c r="CZ125" s="982"/>
      <c r="DA125" s="982"/>
      <c r="DB125" s="982"/>
      <c r="DC125" s="982"/>
      <c r="DD125" s="982"/>
      <c r="DE125" s="982"/>
      <c r="DF125" s="983"/>
      <c r="DG125" s="1019" t="s">
        <v>468</v>
      </c>
      <c r="DH125" s="1020"/>
      <c r="DI125" s="1020"/>
      <c r="DJ125" s="1020"/>
      <c r="DK125" s="1020"/>
      <c r="DL125" s="1020" t="s">
        <v>493</v>
      </c>
      <c r="DM125" s="1020"/>
      <c r="DN125" s="1020"/>
      <c r="DO125" s="1020"/>
      <c r="DP125" s="1020"/>
      <c r="DQ125" s="1020" t="s">
        <v>493</v>
      </c>
      <c r="DR125" s="1020"/>
      <c r="DS125" s="1020"/>
      <c r="DT125" s="1020"/>
      <c r="DU125" s="1020"/>
      <c r="DV125" s="1021" t="s">
        <v>493</v>
      </c>
      <c r="DW125" s="1021"/>
      <c r="DX125" s="1021"/>
      <c r="DY125" s="1021"/>
      <c r="DZ125" s="1022"/>
    </row>
    <row r="126" spans="1:130" s="247" customFormat="1" ht="26.25" customHeight="1" thickBot="1" x14ac:dyDescent="0.2">
      <c r="A126" s="1152"/>
      <c r="B126" s="1039"/>
      <c r="C126" s="1009" t="s">
        <v>487</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38261</v>
      </c>
      <c r="AB126" s="1052"/>
      <c r="AC126" s="1052"/>
      <c r="AD126" s="1052"/>
      <c r="AE126" s="1053"/>
      <c r="AF126" s="1054">
        <v>30650</v>
      </c>
      <c r="AG126" s="1052"/>
      <c r="AH126" s="1052"/>
      <c r="AI126" s="1052"/>
      <c r="AJ126" s="1053"/>
      <c r="AK126" s="1054">
        <v>30417</v>
      </c>
      <c r="AL126" s="1052"/>
      <c r="AM126" s="1052"/>
      <c r="AN126" s="1052"/>
      <c r="AO126" s="1053"/>
      <c r="AP126" s="1055">
        <v>0.2</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503</v>
      </c>
      <c r="CQ126" s="1043"/>
      <c r="CR126" s="1043"/>
      <c r="CS126" s="1043"/>
      <c r="CT126" s="1043"/>
      <c r="CU126" s="1043"/>
      <c r="CV126" s="1043"/>
      <c r="CW126" s="1043"/>
      <c r="CX126" s="1043"/>
      <c r="CY126" s="1043"/>
      <c r="CZ126" s="1043"/>
      <c r="DA126" s="1043"/>
      <c r="DB126" s="1043"/>
      <c r="DC126" s="1043"/>
      <c r="DD126" s="1043"/>
      <c r="DE126" s="1043"/>
      <c r="DF126" s="1044"/>
      <c r="DG126" s="1012" t="s">
        <v>493</v>
      </c>
      <c r="DH126" s="1013"/>
      <c r="DI126" s="1013"/>
      <c r="DJ126" s="1013"/>
      <c r="DK126" s="1013"/>
      <c r="DL126" s="1013" t="s">
        <v>130</v>
      </c>
      <c r="DM126" s="1013"/>
      <c r="DN126" s="1013"/>
      <c r="DO126" s="1013"/>
      <c r="DP126" s="1013"/>
      <c r="DQ126" s="1013" t="s">
        <v>130</v>
      </c>
      <c r="DR126" s="1013"/>
      <c r="DS126" s="1013"/>
      <c r="DT126" s="1013"/>
      <c r="DU126" s="1013"/>
      <c r="DV126" s="1014" t="s">
        <v>468</v>
      </c>
      <c r="DW126" s="1014"/>
      <c r="DX126" s="1014"/>
      <c r="DY126" s="1014"/>
      <c r="DZ126" s="1015"/>
    </row>
    <row r="127" spans="1:130" s="247" customFormat="1" ht="26.25" customHeight="1" x14ac:dyDescent="0.15">
      <c r="A127" s="1153"/>
      <c r="B127" s="1041"/>
      <c r="C127" s="1095" t="s">
        <v>504</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130</v>
      </c>
      <c r="AB127" s="1052"/>
      <c r="AC127" s="1052"/>
      <c r="AD127" s="1052"/>
      <c r="AE127" s="1053"/>
      <c r="AF127" s="1054" t="s">
        <v>493</v>
      </c>
      <c r="AG127" s="1052"/>
      <c r="AH127" s="1052"/>
      <c r="AI127" s="1052"/>
      <c r="AJ127" s="1053"/>
      <c r="AK127" s="1054" t="s">
        <v>493</v>
      </c>
      <c r="AL127" s="1052"/>
      <c r="AM127" s="1052"/>
      <c r="AN127" s="1052"/>
      <c r="AO127" s="1053"/>
      <c r="AP127" s="1055" t="s">
        <v>130</v>
      </c>
      <c r="AQ127" s="1056"/>
      <c r="AR127" s="1056"/>
      <c r="AS127" s="1056"/>
      <c r="AT127" s="1057"/>
      <c r="AU127" s="283"/>
      <c r="AV127" s="283"/>
      <c r="AW127" s="283"/>
      <c r="AX127" s="1125" t="s">
        <v>505</v>
      </c>
      <c r="AY127" s="1126"/>
      <c r="AZ127" s="1126"/>
      <c r="BA127" s="1126"/>
      <c r="BB127" s="1126"/>
      <c r="BC127" s="1126"/>
      <c r="BD127" s="1126"/>
      <c r="BE127" s="1127"/>
      <c r="BF127" s="1128" t="s">
        <v>506</v>
      </c>
      <c r="BG127" s="1126"/>
      <c r="BH127" s="1126"/>
      <c r="BI127" s="1126"/>
      <c r="BJ127" s="1126"/>
      <c r="BK127" s="1126"/>
      <c r="BL127" s="1127"/>
      <c r="BM127" s="1128" t="s">
        <v>507</v>
      </c>
      <c r="BN127" s="1126"/>
      <c r="BO127" s="1126"/>
      <c r="BP127" s="1126"/>
      <c r="BQ127" s="1126"/>
      <c r="BR127" s="1126"/>
      <c r="BS127" s="1127"/>
      <c r="BT127" s="1128" t="s">
        <v>508</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509</v>
      </c>
      <c r="CQ127" s="1043"/>
      <c r="CR127" s="1043"/>
      <c r="CS127" s="1043"/>
      <c r="CT127" s="1043"/>
      <c r="CU127" s="1043"/>
      <c r="CV127" s="1043"/>
      <c r="CW127" s="1043"/>
      <c r="CX127" s="1043"/>
      <c r="CY127" s="1043"/>
      <c r="CZ127" s="1043"/>
      <c r="DA127" s="1043"/>
      <c r="DB127" s="1043"/>
      <c r="DC127" s="1043"/>
      <c r="DD127" s="1043"/>
      <c r="DE127" s="1043"/>
      <c r="DF127" s="1044"/>
      <c r="DG127" s="1012" t="s">
        <v>130</v>
      </c>
      <c r="DH127" s="1013"/>
      <c r="DI127" s="1013"/>
      <c r="DJ127" s="1013"/>
      <c r="DK127" s="1013"/>
      <c r="DL127" s="1013" t="s">
        <v>130</v>
      </c>
      <c r="DM127" s="1013"/>
      <c r="DN127" s="1013"/>
      <c r="DO127" s="1013"/>
      <c r="DP127" s="1013"/>
      <c r="DQ127" s="1013" t="s">
        <v>468</v>
      </c>
      <c r="DR127" s="1013"/>
      <c r="DS127" s="1013"/>
      <c r="DT127" s="1013"/>
      <c r="DU127" s="1013"/>
      <c r="DV127" s="1014" t="s">
        <v>493</v>
      </c>
      <c r="DW127" s="1014"/>
      <c r="DX127" s="1014"/>
      <c r="DY127" s="1014"/>
      <c r="DZ127" s="1015"/>
    </row>
    <row r="128" spans="1:130" s="247" customFormat="1" ht="26.25" customHeight="1" thickBot="1" x14ac:dyDescent="0.2">
      <c r="A128" s="1136" t="s">
        <v>510</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511</v>
      </c>
      <c r="X128" s="1138"/>
      <c r="Y128" s="1138"/>
      <c r="Z128" s="1139"/>
      <c r="AA128" s="1140">
        <v>113248</v>
      </c>
      <c r="AB128" s="1141"/>
      <c r="AC128" s="1141"/>
      <c r="AD128" s="1141"/>
      <c r="AE128" s="1142"/>
      <c r="AF128" s="1143">
        <v>85139</v>
      </c>
      <c r="AG128" s="1141"/>
      <c r="AH128" s="1141"/>
      <c r="AI128" s="1141"/>
      <c r="AJ128" s="1142"/>
      <c r="AK128" s="1143">
        <v>87451</v>
      </c>
      <c r="AL128" s="1141"/>
      <c r="AM128" s="1141"/>
      <c r="AN128" s="1141"/>
      <c r="AO128" s="1142"/>
      <c r="AP128" s="1144"/>
      <c r="AQ128" s="1145"/>
      <c r="AR128" s="1145"/>
      <c r="AS128" s="1145"/>
      <c r="AT128" s="1146"/>
      <c r="AU128" s="283"/>
      <c r="AV128" s="283"/>
      <c r="AW128" s="283"/>
      <c r="AX128" s="981" t="s">
        <v>512</v>
      </c>
      <c r="AY128" s="982"/>
      <c r="AZ128" s="982"/>
      <c r="BA128" s="982"/>
      <c r="BB128" s="982"/>
      <c r="BC128" s="982"/>
      <c r="BD128" s="982"/>
      <c r="BE128" s="983"/>
      <c r="BF128" s="1147" t="s">
        <v>493</v>
      </c>
      <c r="BG128" s="1148"/>
      <c r="BH128" s="1148"/>
      <c r="BI128" s="1148"/>
      <c r="BJ128" s="1148"/>
      <c r="BK128" s="1148"/>
      <c r="BL128" s="1149"/>
      <c r="BM128" s="1147">
        <v>12.18</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513</v>
      </c>
      <c r="CQ128" s="1130"/>
      <c r="CR128" s="1130"/>
      <c r="CS128" s="1130"/>
      <c r="CT128" s="1130"/>
      <c r="CU128" s="1130"/>
      <c r="CV128" s="1130"/>
      <c r="CW128" s="1130"/>
      <c r="CX128" s="1130"/>
      <c r="CY128" s="1130"/>
      <c r="CZ128" s="1130"/>
      <c r="DA128" s="1130"/>
      <c r="DB128" s="1130"/>
      <c r="DC128" s="1130"/>
      <c r="DD128" s="1130"/>
      <c r="DE128" s="1130"/>
      <c r="DF128" s="1131"/>
      <c r="DG128" s="1132" t="s">
        <v>130</v>
      </c>
      <c r="DH128" s="1133"/>
      <c r="DI128" s="1133"/>
      <c r="DJ128" s="1133"/>
      <c r="DK128" s="1133"/>
      <c r="DL128" s="1133" t="s">
        <v>130</v>
      </c>
      <c r="DM128" s="1133"/>
      <c r="DN128" s="1133"/>
      <c r="DO128" s="1133"/>
      <c r="DP128" s="1133"/>
      <c r="DQ128" s="1133" t="s">
        <v>130</v>
      </c>
      <c r="DR128" s="1133"/>
      <c r="DS128" s="1133"/>
      <c r="DT128" s="1133"/>
      <c r="DU128" s="1133"/>
      <c r="DV128" s="1134" t="s">
        <v>130</v>
      </c>
      <c r="DW128" s="1134"/>
      <c r="DX128" s="1134"/>
      <c r="DY128" s="1134"/>
      <c r="DZ128" s="1135"/>
    </row>
    <row r="129" spans="1:131" s="247" customFormat="1" ht="26.25" customHeight="1" x14ac:dyDescent="0.15">
      <c r="A129" s="1023" t="s">
        <v>110</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514</v>
      </c>
      <c r="X129" s="1167"/>
      <c r="Y129" s="1167"/>
      <c r="Z129" s="1168"/>
      <c r="AA129" s="1051">
        <v>23239970</v>
      </c>
      <c r="AB129" s="1052"/>
      <c r="AC129" s="1052"/>
      <c r="AD129" s="1052"/>
      <c r="AE129" s="1053"/>
      <c r="AF129" s="1054">
        <v>23656913</v>
      </c>
      <c r="AG129" s="1052"/>
      <c r="AH129" s="1052"/>
      <c r="AI129" s="1052"/>
      <c r="AJ129" s="1053"/>
      <c r="AK129" s="1054">
        <v>23687373</v>
      </c>
      <c r="AL129" s="1052"/>
      <c r="AM129" s="1052"/>
      <c r="AN129" s="1052"/>
      <c r="AO129" s="1053"/>
      <c r="AP129" s="1169"/>
      <c r="AQ129" s="1170"/>
      <c r="AR129" s="1170"/>
      <c r="AS129" s="1170"/>
      <c r="AT129" s="1171"/>
      <c r="AU129" s="285"/>
      <c r="AV129" s="285"/>
      <c r="AW129" s="285"/>
      <c r="AX129" s="1160" t="s">
        <v>515</v>
      </c>
      <c r="AY129" s="1043"/>
      <c r="AZ129" s="1043"/>
      <c r="BA129" s="1043"/>
      <c r="BB129" s="1043"/>
      <c r="BC129" s="1043"/>
      <c r="BD129" s="1043"/>
      <c r="BE129" s="1044"/>
      <c r="BF129" s="1161" t="s">
        <v>130</v>
      </c>
      <c r="BG129" s="1162"/>
      <c r="BH129" s="1162"/>
      <c r="BI129" s="1162"/>
      <c r="BJ129" s="1162"/>
      <c r="BK129" s="1162"/>
      <c r="BL129" s="1163"/>
      <c r="BM129" s="1161">
        <v>17.18</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3" t="s">
        <v>516</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517</v>
      </c>
      <c r="X130" s="1167"/>
      <c r="Y130" s="1167"/>
      <c r="Z130" s="1168"/>
      <c r="AA130" s="1051">
        <v>3820714</v>
      </c>
      <c r="AB130" s="1052"/>
      <c r="AC130" s="1052"/>
      <c r="AD130" s="1052"/>
      <c r="AE130" s="1053"/>
      <c r="AF130" s="1054">
        <v>4053847</v>
      </c>
      <c r="AG130" s="1052"/>
      <c r="AH130" s="1052"/>
      <c r="AI130" s="1052"/>
      <c r="AJ130" s="1053"/>
      <c r="AK130" s="1054">
        <v>4106469</v>
      </c>
      <c r="AL130" s="1052"/>
      <c r="AM130" s="1052"/>
      <c r="AN130" s="1052"/>
      <c r="AO130" s="1053"/>
      <c r="AP130" s="1169"/>
      <c r="AQ130" s="1170"/>
      <c r="AR130" s="1170"/>
      <c r="AS130" s="1170"/>
      <c r="AT130" s="1171"/>
      <c r="AU130" s="285"/>
      <c r="AV130" s="285"/>
      <c r="AW130" s="285"/>
      <c r="AX130" s="1160" t="s">
        <v>518</v>
      </c>
      <c r="AY130" s="1043"/>
      <c r="AZ130" s="1043"/>
      <c r="BA130" s="1043"/>
      <c r="BB130" s="1043"/>
      <c r="BC130" s="1043"/>
      <c r="BD130" s="1043"/>
      <c r="BE130" s="1044"/>
      <c r="BF130" s="1197">
        <v>8.6</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519</v>
      </c>
      <c r="X131" s="1205"/>
      <c r="Y131" s="1205"/>
      <c r="Z131" s="1206"/>
      <c r="AA131" s="1098">
        <v>19419256</v>
      </c>
      <c r="AB131" s="1077"/>
      <c r="AC131" s="1077"/>
      <c r="AD131" s="1077"/>
      <c r="AE131" s="1078"/>
      <c r="AF131" s="1076">
        <v>19603066</v>
      </c>
      <c r="AG131" s="1077"/>
      <c r="AH131" s="1077"/>
      <c r="AI131" s="1077"/>
      <c r="AJ131" s="1078"/>
      <c r="AK131" s="1076">
        <v>19580904</v>
      </c>
      <c r="AL131" s="1077"/>
      <c r="AM131" s="1077"/>
      <c r="AN131" s="1077"/>
      <c r="AO131" s="1078"/>
      <c r="AP131" s="1207"/>
      <c r="AQ131" s="1208"/>
      <c r="AR131" s="1208"/>
      <c r="AS131" s="1208"/>
      <c r="AT131" s="1209"/>
      <c r="AU131" s="285"/>
      <c r="AV131" s="285"/>
      <c r="AW131" s="285"/>
      <c r="AX131" s="1179" t="s">
        <v>520</v>
      </c>
      <c r="AY131" s="1130"/>
      <c r="AZ131" s="1130"/>
      <c r="BA131" s="1130"/>
      <c r="BB131" s="1130"/>
      <c r="BC131" s="1130"/>
      <c r="BD131" s="1130"/>
      <c r="BE131" s="1131"/>
      <c r="BF131" s="1180">
        <v>108</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6" t="s">
        <v>521</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522</v>
      </c>
      <c r="W132" s="1190"/>
      <c r="X132" s="1190"/>
      <c r="Y132" s="1190"/>
      <c r="Z132" s="1191"/>
      <c r="AA132" s="1192">
        <v>8.2498577700000002</v>
      </c>
      <c r="AB132" s="1193"/>
      <c r="AC132" s="1193"/>
      <c r="AD132" s="1193"/>
      <c r="AE132" s="1194"/>
      <c r="AF132" s="1195">
        <v>9.0158039559999992</v>
      </c>
      <c r="AG132" s="1193"/>
      <c r="AH132" s="1193"/>
      <c r="AI132" s="1193"/>
      <c r="AJ132" s="1194"/>
      <c r="AK132" s="1195">
        <v>8.7698453549999993</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523</v>
      </c>
      <c r="W133" s="1173"/>
      <c r="X133" s="1173"/>
      <c r="Y133" s="1173"/>
      <c r="Z133" s="1174"/>
      <c r="AA133" s="1175">
        <v>9</v>
      </c>
      <c r="AB133" s="1176"/>
      <c r="AC133" s="1176"/>
      <c r="AD133" s="1176"/>
      <c r="AE133" s="1177"/>
      <c r="AF133" s="1175">
        <v>8.6999999999999993</v>
      </c>
      <c r="AG133" s="1176"/>
      <c r="AH133" s="1176"/>
      <c r="AI133" s="1176"/>
      <c r="AJ133" s="1177"/>
      <c r="AK133" s="1175">
        <v>8.6</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2Poq+syCJtN3zqf7TvAlUUEopcWj/V7CG4oPIW+j5CXCC25Dvy/7Oo8ydy1JfoqbTedceHlvnwZSQsnoo9cxA==" saltValue="oxHT5eR7cXS1i39KURJE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kD5sdG3usnA8CLKv7jGYC0E+iIMhKqAeQh7fe0j9S5xPa8+XtHWI9lb5za6Tk3I1//smA6pxlpqW1gPqtZ05w==" saltValue="ee9Svp6ojzuoiXpDfNBi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jTLrSEVdWjacISpP3C5c47ID7f3Cb6YMdSdxaty2JvepwEHaGjfFFuf8Wo1gHTde94KR0DzN2+x/0rTi0iC2w==" saltValue="Svk5bD9RQE8/Ry3NZVCs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527</v>
      </c>
      <c r="AP7" s="304"/>
      <c r="AQ7" s="305" t="s">
        <v>528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529</v>
      </c>
      <c r="AQ8" s="311" t="s">
        <v>530</v>
      </c>
      <c r="AR8" s="312" t="s">
        <v>531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532</v>
      </c>
      <c r="AL9" s="1216"/>
      <c r="AM9" s="1216"/>
      <c r="AN9" s="1217"/>
      <c r="AO9" s="313">
        <v>6693237</v>
      </c>
      <c r="AP9" s="313">
        <v>77463</v>
      </c>
      <c r="AQ9" s="314">
        <v>63299</v>
      </c>
      <c r="AR9" s="315">
        <v>22.4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533</v>
      </c>
      <c r="AL10" s="1216"/>
      <c r="AM10" s="1216"/>
      <c r="AN10" s="1217"/>
      <c r="AO10" s="316">
        <v>533746</v>
      </c>
      <c r="AP10" s="316">
        <v>6177</v>
      </c>
      <c r="AQ10" s="317">
        <v>6012</v>
      </c>
      <c r="AR10" s="318">
        <v>2.7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534</v>
      </c>
      <c r="AL11" s="1216"/>
      <c r="AM11" s="1216"/>
      <c r="AN11" s="1217"/>
      <c r="AO11" s="316">
        <v>5878</v>
      </c>
      <c r="AP11" s="316">
        <v>68</v>
      </c>
      <c r="AQ11" s="317">
        <v>6006</v>
      </c>
      <c r="AR11" s="318">
        <v>-98.9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535</v>
      </c>
      <c r="AL12" s="1216"/>
      <c r="AM12" s="1216"/>
      <c r="AN12" s="1217"/>
      <c r="AO12" s="316">
        <v>52353</v>
      </c>
      <c r="AP12" s="316">
        <v>606</v>
      </c>
      <c r="AQ12" s="317">
        <v>1513</v>
      </c>
      <c r="AR12" s="318">
        <v>-59.9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536</v>
      </c>
      <c r="AL13" s="1216"/>
      <c r="AM13" s="1216"/>
      <c r="AN13" s="1217"/>
      <c r="AO13" s="316" t="s">
        <v>537</v>
      </c>
      <c r="AP13" s="316" t="s">
        <v>537</v>
      </c>
      <c r="AQ13" s="317">
        <v>6</v>
      </c>
      <c r="AR13" s="318" t="s">
        <v>537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538</v>
      </c>
      <c r="AL14" s="1216"/>
      <c r="AM14" s="1216"/>
      <c r="AN14" s="1217"/>
      <c r="AO14" s="316">
        <v>509222</v>
      </c>
      <c r="AP14" s="316">
        <v>5893</v>
      </c>
      <c r="AQ14" s="317">
        <v>2299</v>
      </c>
      <c r="AR14" s="318">
        <v>156.30000000000001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539</v>
      </c>
      <c r="AL15" s="1216"/>
      <c r="AM15" s="1216"/>
      <c r="AN15" s="1217"/>
      <c r="AO15" s="316">
        <v>293039</v>
      </c>
      <c r="AP15" s="316">
        <v>3391</v>
      </c>
      <c r="AQ15" s="317">
        <v>1728</v>
      </c>
      <c r="AR15" s="318">
        <v>96.2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540</v>
      </c>
      <c r="AL16" s="1219"/>
      <c r="AM16" s="1219"/>
      <c r="AN16" s="1220"/>
      <c r="AO16" s="316">
        <v>-674545</v>
      </c>
      <c r="AP16" s="316">
        <v>-7807</v>
      </c>
      <c r="AQ16" s="317">
        <v>-4986</v>
      </c>
      <c r="AR16" s="318">
        <v>56.6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189</v>
      </c>
      <c r="AL17" s="1219"/>
      <c r="AM17" s="1219"/>
      <c r="AN17" s="1220"/>
      <c r="AO17" s="316">
        <v>7412930</v>
      </c>
      <c r="AP17" s="316">
        <v>85792</v>
      </c>
      <c r="AQ17" s="317">
        <v>75877</v>
      </c>
      <c r="AR17" s="318">
        <v>13.1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542</v>
      </c>
      <c r="AP20" s="324" t="s">
        <v>543</v>
      </c>
      <c r="AQ20" s="325" t="s">
        <v>544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545</v>
      </c>
      <c r="AL21" s="1211"/>
      <c r="AM21" s="1211"/>
      <c r="AN21" s="1212"/>
      <c r="AO21" s="328">
        <v>8.8699999999999992</v>
      </c>
      <c r="AP21" s="329">
        <v>7.41</v>
      </c>
      <c r="AQ21" s="330">
        <v>1.46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546</v>
      </c>
      <c r="AL22" s="1211"/>
      <c r="AM22" s="1211"/>
      <c r="AN22" s="1212"/>
      <c r="AO22" s="333">
        <v>98.3</v>
      </c>
      <c r="AP22" s="334">
        <v>98.4</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527</v>
      </c>
      <c r="AP30" s="304"/>
      <c r="AQ30" s="305" t="s">
        <v>528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529</v>
      </c>
      <c r="AQ31" s="311" t="s">
        <v>530</v>
      </c>
      <c r="AR31" s="312" t="s">
        <v>531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550</v>
      </c>
      <c r="AL32" s="1227"/>
      <c r="AM32" s="1227"/>
      <c r="AN32" s="1228"/>
      <c r="AO32" s="343">
        <v>4844058</v>
      </c>
      <c r="AP32" s="343">
        <v>56062</v>
      </c>
      <c r="AQ32" s="344">
        <v>39476</v>
      </c>
      <c r="AR32" s="345">
        <v>42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551</v>
      </c>
      <c r="AL33" s="1227"/>
      <c r="AM33" s="1227"/>
      <c r="AN33" s="1228"/>
      <c r="AO33" s="343" t="s">
        <v>537</v>
      </c>
      <c r="AP33" s="343" t="s">
        <v>537</v>
      </c>
      <c r="AQ33" s="344" t="s">
        <v>537</v>
      </c>
      <c r="AR33" s="345" t="s">
        <v>537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552</v>
      </c>
      <c r="AL34" s="1227"/>
      <c r="AM34" s="1227"/>
      <c r="AN34" s="1228"/>
      <c r="AO34" s="343" t="s">
        <v>537</v>
      </c>
      <c r="AP34" s="343" t="s">
        <v>537</v>
      </c>
      <c r="AQ34" s="344">
        <v>57</v>
      </c>
      <c r="AR34" s="345" t="s">
        <v>537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553</v>
      </c>
      <c r="AL35" s="1227"/>
      <c r="AM35" s="1227"/>
      <c r="AN35" s="1228"/>
      <c r="AO35" s="343">
        <v>1001021</v>
      </c>
      <c r="AP35" s="343">
        <v>11585</v>
      </c>
      <c r="AQ35" s="344">
        <v>13586</v>
      </c>
      <c r="AR35" s="345">
        <v>-14.7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554</v>
      </c>
      <c r="AL36" s="1227"/>
      <c r="AM36" s="1227"/>
      <c r="AN36" s="1228"/>
      <c r="AO36" s="343" t="s">
        <v>537</v>
      </c>
      <c r="AP36" s="343" t="s">
        <v>537</v>
      </c>
      <c r="AQ36" s="344">
        <v>1761</v>
      </c>
      <c r="AR36" s="345" t="s">
        <v>537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555</v>
      </c>
      <c r="AL37" s="1227"/>
      <c r="AM37" s="1227"/>
      <c r="AN37" s="1228"/>
      <c r="AO37" s="343">
        <v>65910</v>
      </c>
      <c r="AP37" s="343">
        <v>763</v>
      </c>
      <c r="AQ37" s="344">
        <v>609</v>
      </c>
      <c r="AR37" s="345">
        <v>25.3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556</v>
      </c>
      <c r="AL38" s="1230"/>
      <c r="AM38" s="1230"/>
      <c r="AN38" s="1231"/>
      <c r="AO38" s="346">
        <v>146</v>
      </c>
      <c r="AP38" s="346">
        <v>2</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557</v>
      </c>
      <c r="AL39" s="1230"/>
      <c r="AM39" s="1230"/>
      <c r="AN39" s="1231"/>
      <c r="AO39" s="343">
        <v>-87451</v>
      </c>
      <c r="AP39" s="343">
        <v>-1012</v>
      </c>
      <c r="AQ39" s="344">
        <v>-5546</v>
      </c>
      <c r="AR39" s="345">
        <v>-81.8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558</v>
      </c>
      <c r="AL40" s="1227"/>
      <c r="AM40" s="1227"/>
      <c r="AN40" s="1228"/>
      <c r="AO40" s="343">
        <v>-4106469</v>
      </c>
      <c r="AP40" s="343">
        <v>-47525</v>
      </c>
      <c r="AQ40" s="344">
        <v>-36890</v>
      </c>
      <c r="AR40" s="345">
        <v>28.8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301</v>
      </c>
      <c r="AL41" s="1233"/>
      <c r="AM41" s="1233"/>
      <c r="AN41" s="1234"/>
      <c r="AO41" s="343">
        <v>1717215</v>
      </c>
      <c r="AP41" s="343">
        <v>19874</v>
      </c>
      <c r="AQ41" s="344">
        <v>13053</v>
      </c>
      <c r="AR41" s="345">
        <v>52.3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1" t="s">
        <v>527</v>
      </c>
      <c r="AN49" s="1223" t="s">
        <v>562</v>
      </c>
      <c r="AO49" s="1224"/>
      <c r="AP49" s="1224"/>
      <c r="AQ49" s="1224"/>
      <c r="AR49" s="122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2"/>
      <c r="AN50" s="359" t="s">
        <v>563</v>
      </c>
      <c r="AO50" s="360" t="s">
        <v>564</v>
      </c>
      <c r="AP50" s="361" t="s">
        <v>565</v>
      </c>
      <c r="AQ50" s="362" t="s">
        <v>566</v>
      </c>
      <c r="AR50" s="363" t="s">
        <v>567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568</v>
      </c>
      <c r="AL51" s="356"/>
      <c r="AM51" s="364">
        <v>6156178</v>
      </c>
      <c r="AN51" s="365">
        <v>68219</v>
      </c>
      <c r="AO51" s="366">
        <v>-27.1</v>
      </c>
      <c r="AP51" s="367">
        <v>54227</v>
      </c>
      <c r="AQ51" s="368">
        <v>-17.8</v>
      </c>
      <c r="AR51" s="369">
        <v>-9.3000000000000007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569</v>
      </c>
      <c r="AM52" s="372">
        <v>3088646</v>
      </c>
      <c r="AN52" s="373">
        <v>34226</v>
      </c>
      <c r="AO52" s="374">
        <v>-48.2</v>
      </c>
      <c r="AP52" s="375">
        <v>29694</v>
      </c>
      <c r="AQ52" s="376">
        <v>-18.600000000000001</v>
      </c>
      <c r="AR52" s="377">
        <v>-29.6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570</v>
      </c>
      <c r="AL53" s="356"/>
      <c r="AM53" s="364">
        <v>11373250</v>
      </c>
      <c r="AN53" s="365">
        <v>127118</v>
      </c>
      <c r="AO53" s="366">
        <v>86.3</v>
      </c>
      <c r="AP53" s="367">
        <v>57295</v>
      </c>
      <c r="AQ53" s="368">
        <v>5.7</v>
      </c>
      <c r="AR53" s="369">
        <v>80.599999999999994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569</v>
      </c>
      <c r="AM54" s="372">
        <v>7931490</v>
      </c>
      <c r="AN54" s="373">
        <v>88650</v>
      </c>
      <c r="AO54" s="374">
        <v>159</v>
      </c>
      <c r="AP54" s="375">
        <v>32771</v>
      </c>
      <c r="AQ54" s="376">
        <v>10.4</v>
      </c>
      <c r="AR54" s="377">
        <v>148.6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571</v>
      </c>
      <c r="AL55" s="356"/>
      <c r="AM55" s="364">
        <v>6111067</v>
      </c>
      <c r="AN55" s="365">
        <v>68947</v>
      </c>
      <c r="AO55" s="366">
        <v>-45.8</v>
      </c>
      <c r="AP55" s="367">
        <v>54110</v>
      </c>
      <c r="AQ55" s="368">
        <v>-5.6</v>
      </c>
      <c r="AR55" s="369">
        <v>-40.200000000000003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569</v>
      </c>
      <c r="AM56" s="372">
        <v>3009479</v>
      </c>
      <c r="AN56" s="373">
        <v>33954</v>
      </c>
      <c r="AO56" s="374">
        <v>-61.7</v>
      </c>
      <c r="AP56" s="375">
        <v>30620</v>
      </c>
      <c r="AQ56" s="376">
        <v>-6.6</v>
      </c>
      <c r="AR56" s="377">
        <v>-55.1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572</v>
      </c>
      <c r="AL57" s="356"/>
      <c r="AM57" s="364">
        <v>9021362</v>
      </c>
      <c r="AN57" s="365">
        <v>103122</v>
      </c>
      <c r="AO57" s="366">
        <v>49.6</v>
      </c>
      <c r="AP57" s="367">
        <v>54684</v>
      </c>
      <c r="AQ57" s="368">
        <v>1.1000000000000001</v>
      </c>
      <c r="AR57" s="369">
        <v>48.5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569</v>
      </c>
      <c r="AM58" s="372">
        <v>6563024</v>
      </c>
      <c r="AN58" s="373">
        <v>75021</v>
      </c>
      <c r="AO58" s="374">
        <v>120.9</v>
      </c>
      <c r="AP58" s="375">
        <v>32829</v>
      </c>
      <c r="AQ58" s="376">
        <v>7.2</v>
      </c>
      <c r="AR58" s="377">
        <v>113.7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573</v>
      </c>
      <c r="AL59" s="356"/>
      <c r="AM59" s="364">
        <v>10879362</v>
      </c>
      <c r="AN59" s="365">
        <v>125910</v>
      </c>
      <c r="AO59" s="366">
        <v>22.1</v>
      </c>
      <c r="AP59" s="367">
        <v>62383</v>
      </c>
      <c r="AQ59" s="368">
        <v>14.1</v>
      </c>
      <c r="AR59" s="369">
        <v>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569</v>
      </c>
      <c r="AM60" s="372">
        <v>7831777</v>
      </c>
      <c r="AN60" s="373">
        <v>90639</v>
      </c>
      <c r="AO60" s="374">
        <v>20.8</v>
      </c>
      <c r="AP60" s="375">
        <v>35325</v>
      </c>
      <c r="AQ60" s="376">
        <v>7.6</v>
      </c>
      <c r="AR60" s="377">
        <v>13.2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574</v>
      </c>
      <c r="AL61" s="378"/>
      <c r="AM61" s="379">
        <v>8708244</v>
      </c>
      <c r="AN61" s="380">
        <v>98663</v>
      </c>
      <c r="AO61" s="381">
        <v>17</v>
      </c>
      <c r="AP61" s="382">
        <v>56540</v>
      </c>
      <c r="AQ61" s="383">
        <v>-0.5</v>
      </c>
      <c r="AR61" s="369">
        <v>17.5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569</v>
      </c>
      <c r="AM62" s="372">
        <v>5684883</v>
      </c>
      <c r="AN62" s="373">
        <v>64498</v>
      </c>
      <c r="AO62" s="374">
        <v>38.200000000000003</v>
      </c>
      <c r="AP62" s="375">
        <v>32248</v>
      </c>
      <c r="AQ62" s="376">
        <v>0</v>
      </c>
      <c r="AR62" s="377">
        <v>38.200000000000003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dVl92Hmoh/Ml4s1UysMExBpgbTeQGFJ0oVd5splKBEGFIX8rHyQkd0hr80IDmEmqInWkb3ZdE7IUk4w8FdJFg==" saltValue="pOZQy16Rle3KdA6aouqE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576</v>
      </c>
    </row>
    <row r="120" spans="125:125" ht="13.5" hidden="1" customHeight="1" x14ac:dyDescent="0.15"/>
    <row r="121" spans="125:125" ht="13.5" hidden="1" customHeight="1" x14ac:dyDescent="0.15">
      <c r="DU121" s="291"/>
    </row>
  </sheetData>
  <sheetProtection algorithmName="SHA-512" hashValue="zShfj7yUJYtqIQpvRGhB/MoMbzcq1ePHVcDVwqVsDCI1zjz7FZinMCBNhNs1kqZXt6HVUBBjrB2M49Na22Gcjg==" saltValue="IiI1pecEXtCl2HNR06/F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577</v>
      </c>
    </row>
  </sheetData>
  <sheetProtection algorithmName="SHA-512" hashValue="Ndj8tBWqvtV5AnA+GM8/GLGvJrzFGnPJdSx44CMVGRvxXQC6SHumTxKWdSw8RX/U9h8WhAtIBohFqL8P6ZYRRg==" saltValue="A4tVi6zEmLF1y0N5h6YZ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235" t="s">
        <v>3</v>
      </c>
      <c r="D47" s="1235"/>
      <c r="E47" s="1236"/>
      <c r="F47" s="11">
        <v>28.9</v>
      </c>
      <c r="G47" s="12">
        <v>29.35</v>
      </c>
      <c r="H47" s="12">
        <v>28.48</v>
      </c>
      <c r="I47" s="12">
        <v>26.72</v>
      </c>
      <c r="J47" s="13">
        <v>26.69</v>
      </c>
    </row>
    <row r="48" spans="2:10" ht="57.75" customHeight="1" x14ac:dyDescent="0.15">
      <c r="B48" s="14"/>
      <c r="C48" s="1237" t="s">
        <v>4</v>
      </c>
      <c r="D48" s="1237"/>
      <c r="E48" s="1238"/>
      <c r="F48" s="15">
        <v>8.84</v>
      </c>
      <c r="G48" s="16">
        <v>8.65</v>
      </c>
      <c r="H48" s="16">
        <v>8.94</v>
      </c>
      <c r="I48" s="16">
        <v>10.23</v>
      </c>
      <c r="J48" s="17">
        <v>8.25</v>
      </c>
    </row>
    <row r="49" spans="2:10" ht="57.75" customHeight="1" thickBot="1" x14ac:dyDescent="0.2">
      <c r="B49" s="18"/>
      <c r="C49" s="1239" t="s">
        <v>5</v>
      </c>
      <c r="D49" s="1239"/>
      <c r="E49" s="1240"/>
      <c r="F49" s="19">
        <v>1</v>
      </c>
      <c r="G49" s="20">
        <v>3.09</v>
      </c>
      <c r="H49" s="20" t="s">
        <v>583</v>
      </c>
      <c r="I49" s="20">
        <v>5.49</v>
      </c>
      <c r="J49" s="21" t="s">
        <v>584</v>
      </c>
    </row>
    <row r="50" spans="2:10" ht="13.5" customHeight="1" x14ac:dyDescent="0.15"/>
  </sheetData>
  <sheetProtection algorithmName="SHA-512" hashValue="BWZv8bMWryHDJ/qJUSzafRe4LyLzGvRa7FvkveaIYUUPD+0oq4fN6OhnVfqzw5lTaxHJbSxo7gCMeq8MpSURZw==" saltValue="uCPESacM+n/MM3EEtYGa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2021-03-16T04:44:06Z</cp:lastPrinted>
  <dcterms:created xsi:type="dcterms:W3CDTF">2021-02-05T04:15:32Z</dcterms:created>
  <dcterms:modified xsi:type="dcterms:W3CDTF">2021-10-05T00:49:28Z</dcterms:modified>
  <cp:category/>
</cp:coreProperties>
</file>