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27KFlkn80AB/zUM7DTtXFG/HaTsYw7t8D27BMIDRM2Al/yXB87Zu9EF5ZACMi0NTF1Q7dFT72CASb+Fysn0NAw==" workbookSaltValue="ZRA9bnErEfRqK2FT1C1iF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I76" i="4" s="1"/>
  <c r="B11" i="5"/>
  <c r="KA76" i="4" s="1"/>
  <c r="DT7" i="5"/>
  <c r="DS7" i="5"/>
  <c r="DR7" i="5"/>
  <c r="DQ7" i="5"/>
  <c r="JV32" i="4" s="1"/>
  <c r="DP7" i="5"/>
  <c r="DO7" i="5"/>
  <c r="DN7" i="5"/>
  <c r="DM7" i="5"/>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BZ76" i="4"/>
  <c r="R76" i="4"/>
  <c r="CV67" i="4"/>
  <c r="MA53" i="4"/>
  <c r="KO53" i="4"/>
  <c r="JV53" i="4"/>
  <c r="JC53" i="4"/>
  <c r="HJ53" i="4"/>
  <c r="GQ53" i="4"/>
  <c r="FX53" i="4"/>
  <c r="EL53" i="4"/>
  <c r="CS53" i="4"/>
  <c r="BG53" i="4"/>
  <c r="AN53" i="4"/>
  <c r="U53" i="4"/>
  <c r="LH52" i="4"/>
  <c r="KO52" i="4"/>
  <c r="JV52" i="4"/>
  <c r="HJ52" i="4"/>
  <c r="GQ52" i="4"/>
  <c r="FX52" i="4"/>
  <c r="FE52" i="4"/>
  <c r="EL52" i="4"/>
  <c r="BZ52" i="4"/>
  <c r="BG52" i="4"/>
  <c r="AN52" i="4"/>
  <c r="MA51" i="4"/>
  <c r="JC51"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CF10" i="4"/>
  <c r="B10" i="4"/>
  <c r="JQ8" i="4"/>
  <c r="HX8" i="4"/>
  <c r="FJ8" i="4"/>
  <c r="CF8" i="4"/>
  <c r="AQ8" i="4"/>
  <c r="B8" i="4"/>
  <c r="B6" i="4"/>
  <c r="BK76" i="4" l="1"/>
  <c r="LH51" i="4"/>
  <c r="IE76" i="4"/>
  <c r="LT76" i="4"/>
  <c r="GQ51" i="4"/>
  <c r="LH30" i="4"/>
  <c r="GQ30" i="4"/>
  <c r="BZ51" i="4"/>
  <c r="BZ30" i="4"/>
  <c r="C11" i="5"/>
  <c r="EL30" i="4"/>
  <c r="HJ30" i="4"/>
  <c r="U51" i="4"/>
  <c r="CS51" i="4"/>
  <c r="GL76" i="4"/>
  <c r="IT76" i="4"/>
  <c r="D11" i="5"/>
  <c r="U30" i="4"/>
  <c r="CS30" i="4"/>
  <c r="JC30" i="4"/>
  <c r="MA30" i="4"/>
  <c r="EL51" i="4"/>
  <c r="HJ51" i="4"/>
  <c r="BG30" i="4" l="1"/>
  <c r="FX51" i="4"/>
  <c r="BG51" i="4"/>
  <c r="FX30" i="4"/>
  <c r="AV76" i="4"/>
  <c r="KO51" i="4"/>
  <c r="LE76" i="4"/>
  <c r="KO30" i="4"/>
  <c r="HP76" i="4"/>
  <c r="HA76" i="4"/>
  <c r="AN51" i="4"/>
  <c r="FE30" i="4"/>
  <c r="AG76" i="4"/>
  <c r="KP76" i="4"/>
  <c r="AN30" i="4"/>
  <c r="JV51" i="4"/>
  <c r="FE51" i="4"/>
  <c r="JV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<sst xmlns="http://schemas.openxmlformats.org/spreadsheetml/2006/main" count="278" uniqueCount="135">
  <si>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</si>
  <si>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</si>
  <si>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</si>
  <si>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</si>
  <si>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</si>
  <si>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</si>
  <si>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</si>
  <si>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</si>
  <si>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</si>
  <si>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</si>
  <si>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</si>
  <si>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</si>
  <si>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</si>
  <si>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</si>
  <si>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</si>
  <si>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</si>
  <si>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</si>
  <si>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</si>
  <si>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</si>
  <si>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</si>
  <si>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</si>
  <si>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</si>
  <si>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</si>
  <si>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</si>
  <si>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</si>
  <si>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</si>
  <si>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</si>
  <si>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</si>
  <si>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</si>
  <si>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</si>
  <si>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</si>
  <si>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</si>
  <si>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</si>
  <si>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</si>
  <si>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</si>
  <si>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</si>
  <si>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</si>
  <si>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</si>
  <si>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</si>
  <si>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</si>
  <si>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</si>
  <si>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</si>
  <si>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</si>
  <si>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</si>
  <si>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</si>
  <si>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</si>
  <si>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</si>
  <si>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</si>
  <si>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</si>
  <si>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</si>
  <si>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</si>
  <si>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</si>
  <si>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</si>
  <si>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</si>
  <si>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</si>
  <si>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</si>
  <si>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</si>
  <si>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</si>
  <si>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</si>
  <si>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</si>
  <si>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</si>
  <si>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</si>
  <si>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</si>
  <si>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</si>
  <si>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</si>
  <si>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</si>
  <si>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</si>
  <si>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</si>
  <si>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</si>
  <si>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</si>
  <si>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</si>
  <si>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</si>
  <si>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</si>
  <si>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</si>
  <si>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</si>
  <si>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</si>
  <si>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</si>
  <si>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</si>
  <si>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</si>
  <si>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</si>
  <si>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</si>
  <si>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</si>
  <si>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</si>
  <si>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</si>
  <si>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</si>
  <si>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</si>
  <si>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</si>
  <si>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</si>
  <si>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</si>
  <si>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</si>
  <si>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</si>
  <si>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</si>
  <si>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</si>
  <si>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</si>
  <si>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</si>
  <si>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</si>
  <si>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</si>
  <si>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</si>
  <si>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</si>
  <si>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</si>
  <si>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</si>
  <si>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</si>
  <si>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</si>
  <si>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</si>
  <si>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</si>
  <si>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</si>
  <si>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</si>
  <si>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</si>
  <si>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</si>
  <si>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</si>
  <si>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</si>
  <si>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</si>
  <si>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</si>
  <si>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</si>
  <si>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新町駐車場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</si>
  <si>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</si>
  <si>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</si>
  <si>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</si>
  <si>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</si>
  <si>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</si>
  <si>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</si>
  <si>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</si>
  <si>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</si>
  <si>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</si>
  <si>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</si>
  <si>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</si>
  <si>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</si>
  <si>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</si>
  <si>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</si>
  <si>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</si>
  <si>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</si>
  <si>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
　「⑧設備投資見込額」は、当該駐車場でゲート式システムを採用しているため機器類の更新時には設備投資が必要となる。「⑩企業債残高対料金収入比率」は減少傾向にあるが、類似施設との比較において、高い状況であるため経営改善に向けた取り組みが必要である。</t>
    <rPh sb="61" eb="63">
      <t>トウガイ</t>
    </rPh>
    <rPh sb="63" eb="66">
      <t>チュウシャジョウ</t>
    </rPh>
    <rPh sb="70" eb="71">
      <t>シキ</t>
    </rPh>
    <rPh sb="76" eb="78">
      <t>サイヨウ</t>
    </rPh>
    <rPh sb="120" eb="122">
      <t>ゲンショウ</t>
    </rPh>
    <rPh sb="122" eb="124">
      <t>ケイコウ</t>
    </rPh>
    <rPh sb="129" eb="131">
      <t>ルイジ</t>
    </rPh>
    <rPh sb="131" eb="133">
      <t>シセツ</t>
    </rPh>
    <rPh sb="135" eb="137">
      <t>ヒカク</t>
    </rPh>
    <rPh sb="142" eb="143">
      <t>タカ</t>
    </rPh>
    <rPh sb="144" eb="146">
      <t>ジョウキョウ</t>
    </rPh>
    <rPh sb="151" eb="153">
      <t>ケイエイ</t>
    </rPh>
    <rPh sb="153" eb="155">
      <t>カイゼン</t>
    </rPh>
    <rPh sb="156" eb="157">
      <t>ム</t>
    </rPh>
    <rPh sb="159" eb="160">
      <t>ト</t>
    </rPh>
    <rPh sb="161" eb="162">
      <t>ク</t>
    </rPh>
    <rPh sb="164" eb="166">
      <t>ヒツヨウ</t>
    </rPh>
    <phoneticPr fontId="15"/>
  </si>
  <si>
    <t>　ゲート式の平面駐車場で、月極契約者と一般利用者の両者を利用対象としている。
　市街地中心部の基幹的な駐車場であり、現状の需要は維持していくものと想定される。
　今後において、稼働率の向上に向けたさらなる改善を実施するなど経営の安定化に努める必要がある。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90">
      <t>カドウ</t>
    </rPh>
    <rPh sb="90" eb="91">
      <t>リツ</t>
    </rPh>
    <rPh sb="92" eb="94">
      <t>コウジョウ</t>
    </rPh>
    <rPh sb="95" eb="96">
      <t>ム</t>
    </rPh>
    <rPh sb="102" eb="104">
      <t>カイゼン</t>
    </rPh>
    <rPh sb="105" eb="107">
      <t>ジッシ</t>
    </rPh>
    <rPh sb="111" eb="113">
      <t>ケイエイ</t>
    </rPh>
    <rPh sb="114" eb="117">
      <t>アンテイカ</t>
    </rPh>
    <rPh sb="118" eb="119">
      <t>ツト</t>
    </rPh>
    <rPh sb="121" eb="123">
      <t>ヒツヨウ</t>
    </rPh>
    <phoneticPr fontId="5"/>
  </si>
  <si>
    <t>　「①収益的収支率」は100％以上を維持しており、「④売上高ＧＯＰ比率」も直近３年は類似施設平均値を上回っており、成長しながら推移している。また他会計からの繰入金もないことから、現状では経営の健全性は十分あるといえる。
　平成27年度にゲート式システムの導入による無人管理化を実現することに伴う投資削減効果で「⑤ＥＢＩＴＤＡ」も平成27年度より増加しており安定的に成長しているが、類似施設平均値より低い状況である。</t>
    <rPh sb="15" eb="17">
      <t>イジョウ</t>
    </rPh>
    <rPh sb="18" eb="20">
      <t>イジ</t>
    </rPh>
    <rPh sb="37" eb="39">
      <t>チョッキン</t>
    </rPh>
    <rPh sb="40" eb="41">
      <t>ネン</t>
    </rPh>
    <rPh sb="57" eb="59">
      <t>セイチョウ</t>
    </rPh>
    <rPh sb="63" eb="65">
      <t>スイイ</t>
    </rPh>
    <rPh sb="80" eb="81">
      <t>キン</t>
    </rPh>
    <rPh sb="93" eb="95">
      <t>ケイエイ</t>
    </rPh>
    <rPh sb="138" eb="140">
      <t>ジツゲン</t>
    </rPh>
    <rPh sb="145" eb="146">
      <t>トモナ</t>
    </rPh>
    <rPh sb="164" eb="166">
      <t>ヘイセイ</t>
    </rPh>
    <rPh sb="168" eb="170">
      <t>ネンド</t>
    </rPh>
    <rPh sb="172" eb="174">
      <t>ゾウカ</t>
    </rPh>
    <rPh sb="178" eb="181">
      <t>アンテイテキ</t>
    </rPh>
    <rPh sb="182" eb="184">
      <t>セイチョウ</t>
    </rPh>
    <rPh sb="190" eb="192">
      <t>ルイジ</t>
    </rPh>
    <rPh sb="192" eb="194">
      <t>シセツ</t>
    </rPh>
    <rPh sb="194" eb="197">
      <t>ヘイキンチ</t>
    </rPh>
    <rPh sb="199" eb="200">
      <t>ヒク</t>
    </rPh>
    <rPh sb="201" eb="203">
      <t>ジョウキョウ</t>
    </rPh>
    <phoneticPr fontId="15"/>
  </si>
  <si>
    <t>　「⑪稼働率」はH28から2年続けて増加しているものの、類似施設との比較において、低い状況であるため経営改善に向けた取り組みが必要である。</t>
    <rPh sb="14" eb="15">
      <t>ネン</t>
    </rPh>
    <rPh sb="15" eb="16">
      <t>ツヅ</t>
    </rPh>
    <rPh sb="18" eb="20">
      <t>ゾウカ</t>
    </rPh>
    <rPh sb="41" eb="42">
      <t>ヒク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</si>
</sst>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119.6</c:v>
                </c:pt>
                <c:pt idx="1">
                  <c:v>253.7</c:v>
                </c:pt>
                <c:pt idx="2">
                  <c:v>105.4</c:v>
                </c:pt>
                <c:pt idx="3">
                  <c:v>114.6</c:v>
                </c:pt>
                <c:pt idx="4">
                  <c:v>114.6</c:v>
                </c:pt>
              </c:numCache>
            </c:numRef>
          </c:val>
          <c:extLst xmlns:c16r2="http://schemas.microsoft.com/office/drawing/2015/06/chart">
            <c:ext xmlns:c16="http://schemas.microsoft.com/office/drawing/2014/chart" uri="{C3380CC4-5D6E-409C-BE32-E72D297353CC}">
              <c16:uniqueId val="{00000000-4B6B-4263-A033-1D880B622A36}"/>
            </c:ext>
          </c:extLst>
        </c:ser>
        <c:dLbls>
          <c:showLegendKey val="0"/>
          <c:showVal val="0"/>
          <c:showCatName val="0"/>
          <c:showSerName val="0"/>
          <c:showPercent val="0"/>
          <c:showBubbleSize val="0"/>
        </c:dLbls>
        <c:gapWidth val="150"/>
        <c:axId val="439396288"/>
        <c:axId val="4394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4B6B-4263-A033-1D880B622A36}"/>
            </c:ext>
          </c:extLst>
        </c:ser>
        <c:dLbls>
          <c:showLegendKey val="0"/>
          <c:showVal val="0"/>
          <c:showCatName val="0"/>
          <c:showSerName val="0"/>
          <c:showPercent val="0"/>
          <c:showBubbleSize val="0"/>
        </c:dLbls>
        <c:marker val="1"/>
        <c:smooth val="0"/>
        <c:axId val="439396288"/>
        <c:axId val="439402816"/>
      </c:lineChart>
      <c:dateAx>
        <c:axId val="439396288"/>
        <c:scaling>
          <c:orientation val="minMax"/>
        </c:scaling>
        <c:delete val="1"/>
        <c:axPos val="b"/>
        <c:numFmt formatCode="ge" sourceLinked="1"/>
        <c:majorTickMark val="none"/>
        <c:minorTickMark val="none"/>
        <c:tickLblPos val="none"/>
        <c:crossAx val="439402816"/>
        <c:crosses val="autoZero"/>
        <c:auto val="1"/>
        <c:lblOffset val="100"/>
        <c:baseTimeUnit val="years"/>
      </c:dateAx>
      <c:valAx>
        <c:axId val="43940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39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311.7</c:v>
                </c:pt>
                <c:pt idx="1">
                  <c:v>236.8</c:v>
                </c:pt>
                <c:pt idx="2">
                  <c:v>171</c:v>
                </c:pt>
                <c:pt idx="3">
                  <c:v>106.7</c:v>
                </c:pt>
                <c:pt idx="4">
                  <c:v>106.7</c:v>
                </c:pt>
              </c:numCache>
            </c:numRef>
          </c:val>
          <c:extLst xmlns:c16r2="http://schemas.microsoft.com/office/drawing/2015/06/chart">
            <c:ext xmlns:c16="http://schemas.microsoft.com/office/drawing/2014/chart" uri="{C3380CC4-5D6E-409C-BE32-E72D297353CC}">
              <c16:uniqueId val="{00000000-DF0D-4F89-B2EF-970B9817031F}"/>
            </c:ext>
          </c:extLst>
        </c:ser>
        <c:dLbls>
          <c:showLegendKey val="0"/>
          <c:showVal val="0"/>
          <c:showCatName val="0"/>
          <c:showSerName val="0"/>
          <c:showPercent val="0"/>
          <c:showBubbleSize val="0"/>
        </c:dLbls>
        <c:gapWidth val="150"/>
        <c:axId val="439404992"/>
        <c:axId val="31992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DF0D-4F89-B2EF-970B9817031F}"/>
            </c:ext>
          </c:extLst>
        </c:ser>
        <c:dLbls>
          <c:showLegendKey val="0"/>
          <c:showVal val="0"/>
          <c:showCatName val="0"/>
          <c:showSerName val="0"/>
          <c:showPercent val="0"/>
          <c:showBubbleSize val="0"/>
        </c:dLbls>
        <c:marker val="1"/>
        <c:smooth val="0"/>
        <c:axId val="439404992"/>
        <c:axId val="319927248"/>
      </c:lineChart>
      <c:dateAx>
        <c:axId val="439404992"/>
        <c:scaling>
          <c:orientation val="minMax"/>
        </c:scaling>
        <c:delete val="1"/>
        <c:axPos val="b"/>
        <c:numFmt formatCode="ge" sourceLinked="1"/>
        <c:majorTickMark val="none"/>
        <c:minorTickMark val="none"/>
        <c:tickLblPos val="none"/>
        <c:crossAx val="319927248"/>
        <c:crosses val="autoZero"/>
        <c:auto val="1"/>
        <c:lblOffset val="100"/>
        <c:baseTimeUnit val="years"/>
      </c:dateAx>
      <c:valAx>
        <c:axId val="31992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4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D17-4962-943D-5F86F211FF10}"/>
            </c:ext>
          </c:extLst>
        </c:ser>
        <c:dLbls>
          <c:showLegendKey val="0"/>
          <c:showVal val="0"/>
          <c:showCatName val="0"/>
          <c:showSerName val="0"/>
          <c:showPercent val="0"/>
          <c:showBubbleSize val="0"/>
        </c:dLbls>
        <c:gapWidth val="150"/>
        <c:axId val="674942176"/>
        <c:axId val="674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D17-4962-943D-5F86F211FF10}"/>
            </c:ext>
          </c:extLst>
        </c:ser>
        <c:dLbls>
          <c:showLegendKey val="0"/>
          <c:showVal val="0"/>
          <c:showCatName val="0"/>
          <c:showSerName val="0"/>
          <c:showPercent val="0"/>
          <c:showBubbleSize val="0"/>
        </c:dLbls>
        <c:marker val="1"/>
        <c:smooth val="0"/>
        <c:axId val="674942176"/>
        <c:axId val="674936192"/>
      </c:lineChart>
      <c:dateAx>
        <c:axId val="674942176"/>
        <c:scaling>
          <c:orientation val="minMax"/>
        </c:scaling>
        <c:delete val="1"/>
        <c:axPos val="b"/>
        <c:numFmt formatCode="ge" sourceLinked="1"/>
        <c:majorTickMark val="none"/>
        <c:minorTickMark val="none"/>
        <c:tickLblPos val="none"/>
        <c:crossAx val="674936192"/>
        <c:crosses val="autoZero"/>
        <c:auto val="1"/>
        <c:lblOffset val="100"/>
        <c:baseTimeUnit val="years"/>
      </c:dateAx>
      <c:valAx>
        <c:axId val="67493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95-48F3-940A-890DBF4BBBE5}"/>
            </c:ext>
          </c:extLst>
        </c:ser>
        <c:dLbls>
          <c:showLegendKey val="0"/>
          <c:showVal val="0"/>
          <c:showCatName val="0"/>
          <c:showSerName val="0"/>
          <c:showPercent val="0"/>
          <c:showBubbleSize val="0"/>
        </c:dLbls>
        <c:gapWidth val="150"/>
        <c:axId val="674938912"/>
        <c:axId val="674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95-48F3-940A-890DBF4BBBE5}"/>
            </c:ext>
          </c:extLst>
        </c:ser>
        <c:dLbls>
          <c:showLegendKey val="0"/>
          <c:showVal val="0"/>
          <c:showCatName val="0"/>
          <c:showSerName val="0"/>
          <c:showPercent val="0"/>
          <c:showBubbleSize val="0"/>
        </c:dLbls>
        <c:marker val="1"/>
        <c:smooth val="0"/>
        <c:axId val="674938912"/>
        <c:axId val="674940544"/>
      </c:lineChart>
      <c:dateAx>
        <c:axId val="674938912"/>
        <c:scaling>
          <c:orientation val="minMax"/>
        </c:scaling>
        <c:delete val="1"/>
        <c:axPos val="b"/>
        <c:numFmt formatCode="ge" sourceLinked="1"/>
        <c:majorTickMark val="none"/>
        <c:minorTickMark val="none"/>
        <c:tickLblPos val="none"/>
        <c:crossAx val="674940544"/>
        <c:crosses val="autoZero"/>
        <c:auto val="1"/>
        <c:lblOffset val="100"/>
        <c:baseTimeUnit val="years"/>
      </c:dateAx>
      <c:valAx>
        <c:axId val="67494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3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B6-4617-9FC2-FE820D0C1E6F}"/>
            </c:ext>
          </c:extLst>
        </c:ser>
        <c:dLbls>
          <c:showLegendKey val="0"/>
          <c:showVal val="0"/>
          <c:showCatName val="0"/>
          <c:showSerName val="0"/>
          <c:showPercent val="0"/>
          <c:showBubbleSize val="0"/>
        </c:dLbls>
        <c:gapWidth val="150"/>
        <c:axId val="674939456"/>
        <c:axId val="6749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DFB6-4617-9FC2-FE820D0C1E6F}"/>
            </c:ext>
          </c:extLst>
        </c:ser>
        <c:dLbls>
          <c:showLegendKey val="0"/>
          <c:showVal val="0"/>
          <c:showCatName val="0"/>
          <c:showSerName val="0"/>
          <c:showPercent val="0"/>
          <c:showBubbleSize val="0"/>
        </c:dLbls>
        <c:marker val="1"/>
        <c:smooth val="0"/>
        <c:axId val="674939456"/>
        <c:axId val="674945440"/>
      </c:lineChart>
      <c:dateAx>
        <c:axId val="674939456"/>
        <c:scaling>
          <c:orientation val="minMax"/>
        </c:scaling>
        <c:delete val="1"/>
        <c:axPos val="b"/>
        <c:numFmt formatCode="ge" sourceLinked="1"/>
        <c:majorTickMark val="none"/>
        <c:minorTickMark val="none"/>
        <c:tickLblPos val="none"/>
        <c:crossAx val="674945440"/>
        <c:crosses val="autoZero"/>
        <c:auto val="1"/>
        <c:lblOffset val="100"/>
        <c:baseTimeUnit val="years"/>
      </c:dateAx>
      <c:valAx>
        <c:axId val="67494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54-4F6B-AD07-F4C1040B139B}"/>
            </c:ext>
          </c:extLst>
        </c:ser>
        <c:dLbls>
          <c:showLegendKey val="0"/>
          <c:showVal val="0"/>
          <c:showCatName val="0"/>
          <c:showSerName val="0"/>
          <c:showPercent val="0"/>
          <c:showBubbleSize val="0"/>
        </c:dLbls>
        <c:gapWidth val="150"/>
        <c:axId val="674948160"/>
        <c:axId val="6749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C354-4F6B-AD07-F4C1040B139B}"/>
            </c:ext>
          </c:extLst>
        </c:ser>
        <c:dLbls>
          <c:showLegendKey val="0"/>
          <c:showVal val="0"/>
          <c:showCatName val="0"/>
          <c:showSerName val="0"/>
          <c:showPercent val="0"/>
          <c:showBubbleSize val="0"/>
        </c:dLbls>
        <c:marker val="1"/>
        <c:smooth val="0"/>
        <c:axId val="674948160"/>
        <c:axId val="674948704"/>
      </c:lineChart>
      <c:dateAx>
        <c:axId val="674948160"/>
        <c:scaling>
          <c:orientation val="minMax"/>
        </c:scaling>
        <c:delete val="1"/>
        <c:axPos val="b"/>
        <c:numFmt formatCode="ge" sourceLinked="1"/>
        <c:majorTickMark val="none"/>
        <c:minorTickMark val="none"/>
        <c:tickLblPos val="none"/>
        <c:crossAx val="674948704"/>
        <c:crosses val="autoZero"/>
        <c:auto val="1"/>
        <c:lblOffset val="100"/>
        <c:baseTimeUnit val="years"/>
      </c:dateAx>
      <c:valAx>
        <c:axId val="67494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49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78.900000000000006</c:v>
                </c:pt>
                <c:pt idx="1">
                  <c:v>101.5</c:v>
                </c:pt>
                <c:pt idx="2">
                  <c:v>69.099999999999994</c:v>
                </c:pt>
                <c:pt idx="3">
                  <c:v>98.5</c:v>
                </c:pt>
                <c:pt idx="4">
                  <c:v>110.3</c:v>
                </c:pt>
              </c:numCache>
            </c:numRef>
          </c:val>
          <c:extLst xmlns:c16r2="http://schemas.microsoft.com/office/drawing/2015/06/chart">
            <c:ext xmlns:c16="http://schemas.microsoft.com/office/drawing/2014/chart" uri="{C3380CC4-5D6E-409C-BE32-E72D297353CC}">
              <c16:uniqueId val="{00000000-356C-44E9-8179-FFA050A254A8}"/>
            </c:ext>
          </c:extLst>
        </c:ser>
        <c:dLbls>
          <c:showLegendKey val="0"/>
          <c:showVal val="0"/>
          <c:showCatName val="0"/>
          <c:showSerName val="0"/>
          <c:showPercent val="0"/>
          <c:showBubbleSize val="0"/>
        </c:dLbls>
        <c:gapWidth val="150"/>
        <c:axId val="674944896"/>
        <c:axId val="6749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356C-44E9-8179-FFA050A254A8}"/>
            </c:ext>
          </c:extLst>
        </c:ser>
        <c:dLbls>
          <c:showLegendKey val="0"/>
          <c:showVal val="0"/>
          <c:showCatName val="0"/>
          <c:showSerName val="0"/>
          <c:showPercent val="0"/>
          <c:showBubbleSize val="0"/>
        </c:dLbls>
        <c:marker val="1"/>
        <c:smooth val="0"/>
        <c:axId val="674944896"/>
        <c:axId val="674945984"/>
      </c:lineChart>
      <c:dateAx>
        <c:axId val="674944896"/>
        <c:scaling>
          <c:orientation val="minMax"/>
        </c:scaling>
        <c:delete val="1"/>
        <c:axPos val="b"/>
        <c:numFmt formatCode="ge" sourceLinked="1"/>
        <c:majorTickMark val="none"/>
        <c:minorTickMark val="none"/>
        <c:tickLblPos val="none"/>
        <c:crossAx val="674945984"/>
        <c:crosses val="autoZero"/>
        <c:auto val="1"/>
        <c:lblOffset val="100"/>
        <c:baseTimeUnit val="years"/>
      </c:dateAx>
      <c:valAx>
        <c:axId val="67494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16.399999999999999</c:v>
                </c:pt>
                <c:pt idx="1">
                  <c:v>60.8</c:v>
                </c:pt>
                <c:pt idx="2">
                  <c:v>62.2</c:v>
                </c:pt>
                <c:pt idx="3">
                  <c:v>66.2</c:v>
                </c:pt>
                <c:pt idx="4">
                  <c:v>66.2</c:v>
                </c:pt>
              </c:numCache>
            </c:numRef>
          </c:val>
          <c:extLst xmlns:c16r2="http://schemas.microsoft.com/office/drawing/2015/06/chart">
            <c:ext xmlns:c16="http://schemas.microsoft.com/office/drawing/2014/chart" uri="{C3380CC4-5D6E-409C-BE32-E72D297353CC}">
              <c16:uniqueId val="{00000000-3171-4032-8E26-50E3CA878A86}"/>
            </c:ext>
          </c:extLst>
        </c:ser>
        <c:dLbls>
          <c:showLegendKey val="0"/>
          <c:showVal val="0"/>
          <c:showCatName val="0"/>
          <c:showSerName val="0"/>
          <c:showPercent val="0"/>
          <c:showBubbleSize val="0"/>
        </c:dLbls>
        <c:gapWidth val="150"/>
        <c:axId val="674950336"/>
        <c:axId val="6749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3171-4032-8E26-50E3CA878A86}"/>
            </c:ext>
          </c:extLst>
        </c:ser>
        <c:dLbls>
          <c:showLegendKey val="0"/>
          <c:showVal val="0"/>
          <c:showCatName val="0"/>
          <c:showSerName val="0"/>
          <c:showPercent val="0"/>
          <c:showBubbleSize val="0"/>
        </c:dLbls>
        <c:marker val="1"/>
        <c:smooth val="0"/>
        <c:axId val="674950336"/>
        <c:axId val="674938368"/>
      </c:lineChart>
      <c:dateAx>
        <c:axId val="674950336"/>
        <c:scaling>
          <c:orientation val="minMax"/>
        </c:scaling>
        <c:delete val="1"/>
        <c:axPos val="b"/>
        <c:numFmt formatCode="ge" sourceLinked="1"/>
        <c:majorTickMark val="none"/>
        <c:minorTickMark val="none"/>
        <c:tickLblPos val="none"/>
        <c:crossAx val="674938368"/>
        <c:crosses val="autoZero"/>
        <c:auto val="1"/>
        <c:lblOffset val="100"/>
        <c:baseTimeUnit val="years"/>
      </c:dateAx>
      <c:valAx>
        <c:axId val="67493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788</c:v>
                </c:pt>
                <c:pt idx="1">
                  <c:v>3850</c:v>
                </c:pt>
                <c:pt idx="2">
                  <c:v>4096</c:v>
                </c:pt>
                <c:pt idx="3">
                  <c:v>4656</c:v>
                </c:pt>
                <c:pt idx="4">
                  <c:v>4656</c:v>
                </c:pt>
              </c:numCache>
            </c:numRef>
          </c:val>
          <c:extLst xmlns:c16r2="http://schemas.microsoft.com/office/drawing/2015/06/chart">
            <c:ext xmlns:c16="http://schemas.microsoft.com/office/drawing/2014/chart" uri="{C3380CC4-5D6E-409C-BE32-E72D297353CC}">
              <c16:uniqueId val="{00000000-D30E-48A6-BD98-064A86A66ED2}"/>
            </c:ext>
          </c:extLst>
        </c:ser>
        <c:dLbls>
          <c:showLegendKey val="0"/>
          <c:showVal val="0"/>
          <c:showCatName val="0"/>
          <c:showSerName val="0"/>
          <c:showPercent val="0"/>
          <c:showBubbleSize val="0"/>
        </c:dLbls>
        <c:gapWidth val="150"/>
        <c:axId val="674946528"/>
        <c:axId val="6749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D30E-48A6-BD98-064A86A66ED2}"/>
            </c:ext>
          </c:extLst>
        </c:ser>
        <c:dLbls>
          <c:showLegendKey val="0"/>
          <c:showVal val="0"/>
          <c:showCatName val="0"/>
          <c:showSerName val="0"/>
          <c:showPercent val="0"/>
          <c:showBubbleSize val="0"/>
        </c:dLbls>
        <c:marker val="1"/>
        <c:smooth val="0"/>
        <c:axId val="674946528"/>
        <c:axId val="674949248"/>
      </c:lineChart>
      <c:dateAx>
        <c:axId val="674946528"/>
        <c:scaling>
          <c:orientation val="minMax"/>
        </c:scaling>
        <c:delete val="1"/>
        <c:axPos val="b"/>
        <c:numFmt formatCode="ge" sourceLinked="1"/>
        <c:majorTickMark val="none"/>
        <c:minorTickMark val="none"/>
        <c:tickLblPos val="none"/>
        <c:crossAx val="674949248"/>
        <c:crosses val="autoZero"/>
        <c:auto val="1"/>
        <c:lblOffset val="100"/>
        <c:baseTimeUnit val="years"/>
      </c:dateAx>
      <c:valAx>
        <c:axId val="67494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494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J3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新町駐車場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35</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119.6</v>
      </c>
      <c r="V31" s="118"/>
      <c r="W31" s="118"/>
      <c r="X31" s="118"/>
      <c r="Y31" s="118"/>
      <c r="Z31" s="118"/>
      <c r="AA31" s="118"/>
      <c r="AB31" s="118"/>
      <c r="AC31" s="118"/>
      <c r="AD31" s="118"/>
      <c r="AE31" s="118"/>
      <c r="AF31" s="118"/>
      <c r="AG31" s="118"/>
      <c r="AH31" s="118"/>
      <c r="AI31" s="118"/>
      <c r="AJ31" s="118"/>
      <c r="AK31" s="118"/>
      <c r="AL31" s="118"/>
      <c r="AM31" s="118"/>
      <c r="AN31" s="118">
        <f>データ!Z7</f>
        <v>253.7</v>
      </c>
      <c r="AO31" s="118"/>
      <c r="AP31" s="118"/>
      <c r="AQ31" s="118"/>
      <c r="AR31" s="118"/>
      <c r="AS31" s="118"/>
      <c r="AT31" s="118"/>
      <c r="AU31" s="118"/>
      <c r="AV31" s="118"/>
      <c r="AW31" s="118"/>
      <c r="AX31" s="118"/>
      <c r="AY31" s="118"/>
      <c r="AZ31" s="118"/>
      <c r="BA31" s="118"/>
      <c r="BB31" s="118"/>
      <c r="BC31" s="118"/>
      <c r="BD31" s="118"/>
      <c r="BE31" s="118"/>
      <c r="BF31" s="118"/>
      <c r="BG31" s="118">
        <f>データ!AA7</f>
        <v>105.4</v>
      </c>
      <c r="BH31" s="118"/>
      <c r="BI31" s="118"/>
      <c r="BJ31" s="118"/>
      <c r="BK31" s="118"/>
      <c r="BL31" s="118"/>
      <c r="BM31" s="118"/>
      <c r="BN31" s="118"/>
      <c r="BO31" s="118"/>
      <c r="BP31" s="118"/>
      <c r="BQ31" s="118"/>
      <c r="BR31" s="118"/>
      <c r="BS31" s="118"/>
      <c r="BT31" s="118"/>
      <c r="BU31" s="118"/>
      <c r="BV31" s="118"/>
      <c r="BW31" s="118"/>
      <c r="BX31" s="118"/>
      <c r="BY31" s="118"/>
      <c r="BZ31" s="118">
        <f>データ!AB7</f>
        <v>114.6</v>
      </c>
      <c r="CA31" s="118"/>
      <c r="CB31" s="118"/>
      <c r="CC31" s="118"/>
      <c r="CD31" s="118"/>
      <c r="CE31" s="118"/>
      <c r="CF31" s="118"/>
      <c r="CG31" s="118"/>
      <c r="CH31" s="118"/>
      <c r="CI31" s="118"/>
      <c r="CJ31" s="118"/>
      <c r="CK31" s="118"/>
      <c r="CL31" s="118"/>
      <c r="CM31" s="118"/>
      <c r="CN31" s="118"/>
      <c r="CO31" s="118"/>
      <c r="CP31" s="118"/>
      <c r="CQ31" s="118"/>
      <c r="CR31" s="118"/>
      <c r="CS31" s="118">
        <f>データ!AC7</f>
        <v>114.6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78.900000000000006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101.5</v>
      </c>
      <c r="JW31" s="120"/>
      <c r="JX31" s="120"/>
      <c r="JY31" s="120"/>
      <c r="JZ31" s="120"/>
      <c r="KA31" s="120"/>
      <c r="KB31" s="120"/>
      <c r="KC31" s="120"/>
      <c r="KD31" s="120"/>
      <c r="KE31" s="120"/>
      <c r="KF31" s="120"/>
      <c r="KG31" s="120"/>
      <c r="KH31" s="120"/>
      <c r="KI31" s="120"/>
      <c r="KJ31" s="120"/>
      <c r="KK31" s="120"/>
      <c r="KL31" s="120"/>
      <c r="KM31" s="120"/>
      <c r="KN31" s="121"/>
      <c r="KO31" s="119">
        <f>データ!DM7</f>
        <v>69.099999999999994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98.5</v>
      </c>
      <c r="LI31" s="120"/>
      <c r="LJ31" s="120"/>
      <c r="LK31" s="120"/>
      <c r="LL31" s="120"/>
      <c r="LM31" s="120"/>
      <c r="LN31" s="120"/>
      <c r="LO31" s="120"/>
      <c r="LP31" s="120"/>
      <c r="LQ31" s="120"/>
      <c r="LR31" s="120"/>
      <c r="LS31" s="120"/>
      <c r="LT31" s="120"/>
      <c r="LU31" s="120"/>
      <c r="LV31" s="120"/>
      <c r="LW31" s="120"/>
      <c r="LX31" s="120"/>
      <c r="LY31" s="120"/>
      <c r="LZ31" s="121"/>
      <c r="MA31" s="119">
        <f>データ!DO7</f>
        <v>110.3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16.399999999999999</v>
      </c>
      <c r="EM52" s="118"/>
      <c r="EN52" s="118"/>
      <c r="EO52" s="118"/>
      <c r="EP52" s="118"/>
      <c r="EQ52" s="118"/>
      <c r="ER52" s="118"/>
      <c r="ES52" s="118"/>
      <c r="ET52" s="118"/>
      <c r="EU52" s="118"/>
      <c r="EV52" s="118"/>
      <c r="EW52" s="118"/>
      <c r="EX52" s="118"/>
      <c r="EY52" s="118"/>
      <c r="EZ52" s="118"/>
      <c r="FA52" s="118"/>
      <c r="FB52" s="118"/>
      <c r="FC52" s="118"/>
      <c r="FD52" s="118"/>
      <c r="FE52" s="118">
        <f>データ!BG7</f>
        <v>60.8</v>
      </c>
      <c r="FF52" s="118"/>
      <c r="FG52" s="118"/>
      <c r="FH52" s="118"/>
      <c r="FI52" s="118"/>
      <c r="FJ52" s="118"/>
      <c r="FK52" s="118"/>
      <c r="FL52" s="118"/>
      <c r="FM52" s="118"/>
      <c r="FN52" s="118"/>
      <c r="FO52" s="118"/>
      <c r="FP52" s="118"/>
      <c r="FQ52" s="118"/>
      <c r="FR52" s="118"/>
      <c r="FS52" s="118"/>
      <c r="FT52" s="118"/>
      <c r="FU52" s="118"/>
      <c r="FV52" s="118"/>
      <c r="FW52" s="118"/>
      <c r="FX52" s="118">
        <f>データ!BH7</f>
        <v>62.2</v>
      </c>
      <c r="FY52" s="118"/>
      <c r="FZ52" s="118"/>
      <c r="GA52" s="118"/>
      <c r="GB52" s="118"/>
      <c r="GC52" s="118"/>
      <c r="GD52" s="118"/>
      <c r="GE52" s="118"/>
      <c r="GF52" s="118"/>
      <c r="GG52" s="118"/>
      <c r="GH52" s="118"/>
      <c r="GI52" s="118"/>
      <c r="GJ52" s="118"/>
      <c r="GK52" s="118"/>
      <c r="GL52" s="118"/>
      <c r="GM52" s="118"/>
      <c r="GN52" s="118"/>
      <c r="GO52" s="118"/>
      <c r="GP52" s="118"/>
      <c r="GQ52" s="118">
        <f>データ!BI7</f>
        <v>66.2</v>
      </c>
      <c r="GR52" s="118"/>
      <c r="GS52" s="118"/>
      <c r="GT52" s="118"/>
      <c r="GU52" s="118"/>
      <c r="GV52" s="118"/>
      <c r="GW52" s="118"/>
      <c r="GX52" s="118"/>
      <c r="GY52" s="118"/>
      <c r="GZ52" s="118"/>
      <c r="HA52" s="118"/>
      <c r="HB52" s="118"/>
      <c r="HC52" s="118"/>
      <c r="HD52" s="118"/>
      <c r="HE52" s="118"/>
      <c r="HF52" s="118"/>
      <c r="HG52" s="118"/>
      <c r="HH52" s="118"/>
      <c r="HI52" s="118"/>
      <c r="HJ52" s="118">
        <f>データ!BJ7</f>
        <v>66.2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788</v>
      </c>
      <c r="JD52" s="125"/>
      <c r="JE52" s="125"/>
      <c r="JF52" s="125"/>
      <c r="JG52" s="125"/>
      <c r="JH52" s="125"/>
      <c r="JI52" s="125"/>
      <c r="JJ52" s="125"/>
      <c r="JK52" s="125"/>
      <c r="JL52" s="125"/>
      <c r="JM52" s="125"/>
      <c r="JN52" s="125"/>
      <c r="JO52" s="125"/>
      <c r="JP52" s="125"/>
      <c r="JQ52" s="125"/>
      <c r="JR52" s="125"/>
      <c r="JS52" s="125"/>
      <c r="JT52" s="125"/>
      <c r="JU52" s="125"/>
      <c r="JV52" s="125">
        <f>データ!BR7</f>
        <v>3850</v>
      </c>
      <c r="JW52" s="125"/>
      <c r="JX52" s="125"/>
      <c r="JY52" s="125"/>
      <c r="JZ52" s="125"/>
      <c r="KA52" s="125"/>
      <c r="KB52" s="125"/>
      <c r="KC52" s="125"/>
      <c r="KD52" s="125"/>
      <c r="KE52" s="125"/>
      <c r="KF52" s="125"/>
      <c r="KG52" s="125"/>
      <c r="KH52" s="125"/>
      <c r="KI52" s="125"/>
      <c r="KJ52" s="125"/>
      <c r="KK52" s="125"/>
      <c r="KL52" s="125"/>
      <c r="KM52" s="125"/>
      <c r="KN52" s="125"/>
      <c r="KO52" s="125">
        <f>データ!BS7</f>
        <v>4096</v>
      </c>
      <c r="KP52" s="125"/>
      <c r="KQ52" s="125"/>
      <c r="KR52" s="125"/>
      <c r="KS52" s="125"/>
      <c r="KT52" s="125"/>
      <c r="KU52" s="125"/>
      <c r="KV52" s="125"/>
      <c r="KW52" s="125"/>
      <c r="KX52" s="125"/>
      <c r="KY52" s="125"/>
      <c r="KZ52" s="125"/>
      <c r="LA52" s="125"/>
      <c r="LB52" s="125"/>
      <c r="LC52" s="125"/>
      <c r="LD52" s="125"/>
      <c r="LE52" s="125"/>
      <c r="LF52" s="125"/>
      <c r="LG52" s="125"/>
      <c r="LH52" s="125">
        <f>データ!BT7</f>
        <v>4656</v>
      </c>
      <c r="LI52" s="125"/>
      <c r="LJ52" s="125"/>
      <c r="LK52" s="125"/>
      <c r="LL52" s="125"/>
      <c r="LM52" s="125"/>
      <c r="LN52" s="125"/>
      <c r="LO52" s="125"/>
      <c r="LP52" s="125"/>
      <c r="LQ52" s="125"/>
      <c r="LR52" s="125"/>
      <c r="LS52" s="125"/>
      <c r="LT52" s="125"/>
      <c r="LU52" s="125"/>
      <c r="LV52" s="125"/>
      <c r="LW52" s="125"/>
      <c r="LX52" s="125"/>
      <c r="LY52" s="125"/>
      <c r="LZ52" s="125"/>
      <c r="MA52" s="125">
        <f>データ!BU7</f>
        <v>4656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15685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311.7</v>
      </c>
      <c r="KB77" s="120"/>
      <c r="KC77" s="120"/>
      <c r="KD77" s="120"/>
      <c r="KE77" s="120"/>
      <c r="KF77" s="120"/>
      <c r="KG77" s="120"/>
      <c r="KH77" s="120"/>
      <c r="KI77" s="120"/>
      <c r="KJ77" s="120"/>
      <c r="KK77" s="120"/>
      <c r="KL77" s="120"/>
      <c r="KM77" s="120"/>
      <c r="KN77" s="120"/>
      <c r="KO77" s="121"/>
      <c r="KP77" s="119">
        <f>データ!DA7</f>
        <v>236.8</v>
      </c>
      <c r="KQ77" s="120"/>
      <c r="KR77" s="120"/>
      <c r="KS77" s="120"/>
      <c r="KT77" s="120"/>
      <c r="KU77" s="120"/>
      <c r="KV77" s="120"/>
      <c r="KW77" s="120"/>
      <c r="KX77" s="120"/>
      <c r="KY77" s="120"/>
      <c r="KZ77" s="120"/>
      <c r="LA77" s="120"/>
      <c r="LB77" s="120"/>
      <c r="LC77" s="120"/>
      <c r="LD77" s="121"/>
      <c r="LE77" s="119">
        <f>データ!DB7</f>
        <v>171</v>
      </c>
      <c r="LF77" s="120"/>
      <c r="LG77" s="120"/>
      <c r="LH77" s="120"/>
      <c r="LI77" s="120"/>
      <c r="LJ77" s="120"/>
      <c r="LK77" s="120"/>
      <c r="LL77" s="120"/>
      <c r="LM77" s="120"/>
      <c r="LN77" s="120"/>
      <c r="LO77" s="120"/>
      <c r="LP77" s="120"/>
      <c r="LQ77" s="120"/>
      <c r="LR77" s="120"/>
      <c r="LS77" s="121"/>
      <c r="LT77" s="119">
        <f>データ!DC7</f>
        <v>106.7</v>
      </c>
      <c r="LU77" s="120"/>
      <c r="LV77" s="120"/>
      <c r="LW77" s="120"/>
      <c r="LX77" s="120"/>
      <c r="LY77" s="120"/>
      <c r="LZ77" s="120"/>
      <c r="MA77" s="120"/>
      <c r="MB77" s="120"/>
      <c r="MC77" s="120"/>
      <c r="MD77" s="120"/>
      <c r="ME77" s="120"/>
      <c r="MF77" s="120"/>
      <c r="MG77" s="120"/>
      <c r="MH77" s="121"/>
      <c r="MI77" s="119">
        <f>データ!DD7</f>
        <v>106.7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cltw1iVy/Y0NPukvxdhih4HCCat/bkwifk3HUMbGuHHbq72UHyCo+NNNLwjTqdWl6k7PtydLxwMf//mDoSKOQ==" saltValue="VZi0spbo37CdqB6bRb6n1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100</v>
      </c>
      <c r="AV5" s="59" t="s">
        <v>101</v>
      </c>
      <c r="AW5" s="59" t="s">
        <v>91</v>
      </c>
      <c r="AX5" s="59" t="s">
        <v>103</v>
      </c>
      <c r="AY5" s="59" t="s">
        <v>104</v>
      </c>
      <c r="AZ5" s="59" t="s">
        <v>94</v>
      </c>
      <c r="BA5" s="59" t="s">
        <v>95</v>
      </c>
      <c r="BB5" s="59" t="s">
        <v>96</v>
      </c>
      <c r="BC5" s="59" t="s">
        <v>97</v>
      </c>
      <c r="BD5" s="59" t="s">
        <v>98</v>
      </c>
      <c r="BE5" s="59" t="s">
        <v>99</v>
      </c>
      <c r="BF5" s="59" t="s">
        <v>89</v>
      </c>
      <c r="BG5" s="59" t="s">
        <v>105</v>
      </c>
      <c r="BH5" s="59" t="s">
        <v>91</v>
      </c>
      <c r="BI5" s="59" t="s">
        <v>92</v>
      </c>
      <c r="BJ5" s="59" t="s">
        <v>93</v>
      </c>
      <c r="BK5" s="59" t="s">
        <v>94</v>
      </c>
      <c r="BL5" s="59" t="s">
        <v>95</v>
      </c>
      <c r="BM5" s="59" t="s">
        <v>96</v>
      </c>
      <c r="BN5" s="59" t="s">
        <v>97</v>
      </c>
      <c r="BO5" s="59" t="s">
        <v>98</v>
      </c>
      <c r="BP5" s="59" t="s">
        <v>99</v>
      </c>
      <c r="BQ5" s="59" t="s">
        <v>100</v>
      </c>
      <c r="BR5" s="59" t="s">
        <v>101</v>
      </c>
      <c r="BS5" s="59" t="s">
        <v>91</v>
      </c>
      <c r="BT5" s="59" t="s">
        <v>92</v>
      </c>
      <c r="BU5" s="59" t="s">
        <v>93</v>
      </c>
      <c r="BV5" s="59" t="s">
        <v>94</v>
      </c>
      <c r="BW5" s="59" t="s">
        <v>95</v>
      </c>
      <c r="BX5" s="59" t="s">
        <v>96</v>
      </c>
      <c r="BY5" s="59" t="s">
        <v>97</v>
      </c>
      <c r="BZ5" s="59" t="s">
        <v>98</v>
      </c>
      <c r="CA5" s="59" t="s">
        <v>99</v>
      </c>
      <c r="CB5" s="59" t="s">
        <v>89</v>
      </c>
      <c r="CC5" s="59" t="s">
        <v>101</v>
      </c>
      <c r="CD5" s="59" t="s">
        <v>102</v>
      </c>
      <c r="CE5" s="59" t="s">
        <v>106</v>
      </c>
      <c r="CF5" s="59" t="s">
        <v>104</v>
      </c>
      <c r="CG5" s="59" t="s">
        <v>94</v>
      </c>
      <c r="CH5" s="59" t="s">
        <v>95</v>
      </c>
      <c r="CI5" s="59" t="s">
        <v>96</v>
      </c>
      <c r="CJ5" s="59" t="s">
        <v>97</v>
      </c>
      <c r="CK5" s="59" t="s">
        <v>98</v>
      </c>
      <c r="CL5" s="59" t="s">
        <v>99</v>
      </c>
      <c r="CM5" s="150"/>
      <c r="CN5" s="150"/>
      <c r="CO5" s="59" t="s">
        <v>89</v>
      </c>
      <c r="CP5" s="59" t="s">
        <v>101</v>
      </c>
      <c r="CQ5" s="59" t="s">
        <v>102</v>
      </c>
      <c r="CR5" s="59" t="s">
        <v>106</v>
      </c>
      <c r="CS5" s="59" t="s">
        <v>107</v>
      </c>
      <c r="CT5" s="59" t="s">
        <v>94</v>
      </c>
      <c r="CU5" s="59" t="s">
        <v>95</v>
      </c>
      <c r="CV5" s="59" t="s">
        <v>96</v>
      </c>
      <c r="CW5" s="59" t="s">
        <v>97</v>
      </c>
      <c r="CX5" s="59" t="s">
        <v>98</v>
      </c>
      <c r="CY5" s="59" t="s">
        <v>99</v>
      </c>
      <c r="CZ5" s="59" t="s">
        <v>108</v>
      </c>
      <c r="DA5" s="59" t="s">
        <v>105</v>
      </c>
      <c r="DB5" s="59" t="s">
        <v>91</v>
      </c>
      <c r="DC5" s="59" t="s">
        <v>92</v>
      </c>
      <c r="DD5" s="59" t="s">
        <v>93</v>
      </c>
      <c r="DE5" s="59" t="s">
        <v>94</v>
      </c>
      <c r="DF5" s="59" t="s">
        <v>95</v>
      </c>
      <c r="DG5" s="59" t="s">
        <v>96</v>
      </c>
      <c r="DH5" s="59" t="s">
        <v>97</v>
      </c>
      <c r="DI5" s="59" t="s">
        <v>98</v>
      </c>
      <c r="DJ5" s="59" t="s">
        <v>35</v>
      </c>
      <c r="DK5" s="59" t="s">
        <v>100</v>
      </c>
      <c r="DL5" s="59" t="s">
        <v>105</v>
      </c>
      <c r="DM5" s="59" t="s">
        <v>102</v>
      </c>
      <c r="DN5" s="59" t="s">
        <v>103</v>
      </c>
      <c r="DO5" s="59" t="s">
        <v>107</v>
      </c>
      <c r="DP5" s="59" t="s">
        <v>94</v>
      </c>
      <c r="DQ5" s="59" t="s">
        <v>95</v>
      </c>
      <c r="DR5" s="59" t="s">
        <v>96</v>
      </c>
      <c r="DS5" s="59" t="s">
        <v>97</v>
      </c>
      <c r="DT5" s="59" t="s">
        <v>98</v>
      </c>
      <c r="DU5" s="59" t="s">
        <v>99</v>
      </c>
    </row>
    <row r="6" spans="1:125" s="66" customFormat="1" x14ac:dyDescent="0.15">
      <c r="A6" s="49" t="s">
        <v>109</v>
      </c>
      <c r="B6" s="60">
        <f>B8</f>
        <v>2018</v>
      </c>
      <c r="C6" s="60">
        <f t="shared" ref="C6:X6" si="1">C8</f>
        <v>382132</v>
      </c>
      <c r="D6" s="60">
        <f t="shared" si="1"/>
        <v>47</v>
      </c>
      <c r="E6" s="60">
        <f t="shared" si="1"/>
        <v>14</v>
      </c>
      <c r="F6" s="60">
        <f t="shared" si="1"/>
        <v>0</v>
      </c>
      <c r="G6" s="60">
        <f t="shared" si="1"/>
        <v>7</v>
      </c>
      <c r="H6" s="60" t="str">
        <f>SUBSTITUTE(H8,"　","")</f>
        <v>愛媛県四国中央市</v>
      </c>
      <c r="I6" s="60" t="str">
        <f t="shared" si="1"/>
        <v>新町駐車場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38</v>
      </c>
      <c r="S6" s="62" t="str">
        <f t="shared" si="1"/>
        <v>駅</v>
      </c>
      <c r="T6" s="62" t="str">
        <f t="shared" si="1"/>
        <v>無</v>
      </c>
      <c r="U6" s="63">
        <f t="shared" si="1"/>
        <v>1830</v>
      </c>
      <c r="V6" s="63">
        <f t="shared" si="1"/>
        <v>68</v>
      </c>
      <c r="W6" s="63">
        <f t="shared" si="1"/>
        <v>35</v>
      </c>
      <c r="X6" s="62" t="str">
        <f t="shared" si="1"/>
        <v>導入なし</v>
      </c>
      <c r="Y6" s="64">
        <f>IF(Y8="-",NA(),Y8)</f>
        <v>119.6</v>
      </c>
      <c r="Z6" s="64">
        <f t="shared" ref="Z6:AH6" si="2">IF(Z8="-",NA(),Z8)</f>
        <v>253.7</v>
      </c>
      <c r="AA6" s="64">
        <f t="shared" si="2"/>
        <v>105.4</v>
      </c>
      <c r="AB6" s="64">
        <f t="shared" si="2"/>
        <v>114.6</v>
      </c>
      <c r="AC6" s="64">
        <f t="shared" si="2"/>
        <v>114.6</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16.399999999999999</v>
      </c>
      <c r="BG6" s="64">
        <f t="shared" ref="BG6:BO6" si="5">IF(BG8="-",NA(),BG8)</f>
        <v>60.8</v>
      </c>
      <c r="BH6" s="64">
        <f t="shared" si="5"/>
        <v>62.2</v>
      </c>
      <c r="BI6" s="64">
        <f t="shared" si="5"/>
        <v>66.2</v>
      </c>
      <c r="BJ6" s="64">
        <f t="shared" si="5"/>
        <v>66.2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788</v>
      </c>
      <c r="BR6" s="65">
        <f t="shared" ref="BR6:BZ6" si="6">IF(BR8="-",NA(),BR8)</f>
        <v>3850</v>
      </c>
      <c r="BS6" s="65">
        <f t="shared" si="6"/>
        <v>4096</v>
      </c>
      <c r="BT6" s="65">
        <f t="shared" si="6"/>
        <v>4656</v>
      </c>
      <c r="BU6" s="65">
        <f t="shared" si="6"/>
        <v>4656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15685</v>
      </c>
      <c r="CN6" s="63">
        <f t="shared" si="7"/>
        <v>10000</v>
      </c>
      <c r="CO6" s="64"/>
      <c r="CP6" s="64"/>
      <c r="CQ6" s="64"/>
      <c r="CR6" s="64"/>
      <c r="CS6" s="64"/>
      <c r="CT6" s="64"/>
      <c r="CU6" s="64"/>
      <c r="CV6" s="64"/>
      <c r="CW6" s="64"/>
      <c r="CX6" s="64"/>
      <c r="CY6" s="61" t="s">
        <v>110</v>
      </c>
      <c r="CZ6" s="64">
        <f>IF(CZ8="-",NA(),CZ8)</f>
        <v>311.7</v>
      </c>
      <c r="DA6" s="64">
        <f t="shared" ref="DA6:DI6" si="8">IF(DA8="-",NA(),DA8)</f>
        <v>236.8</v>
      </c>
      <c r="DB6" s="64">
        <f t="shared" si="8"/>
        <v>171</v>
      </c>
      <c r="DC6" s="64">
        <f t="shared" si="8"/>
        <v>106.7</v>
      </c>
      <c r="DD6" s="64">
        <f t="shared" si="8"/>
        <v>106.7</v>
      </c>
      <c r="DE6" s="64">
        <f t="shared" si="8"/>
        <v>78.400000000000006</v>
      </c>
      <c r="DF6" s="64">
        <f t="shared" si="8"/>
        <v>70.5</v>
      </c>
      <c r="DG6" s="64">
        <f t="shared" si="8"/>
        <v>59.2</v>
      </c>
      <c r="DH6" s="64">
        <f t="shared" si="8"/>
        <v>62.4</v>
      </c>
      <c r="DI6" s="64">
        <f t="shared" si="8"/>
        <v>82.7</v>
      </c>
      <c r="DJ6" s="61" t="str">
        <f>IF(DJ8="-","",IF(DJ8="-","【-】","【"&amp;SUBSTITUTE(TEXT(DJ8,"#,##0.0"),"-","△")&amp;"】"))</f>
        <v>【103.6】</v>
      </c>
      <c r="DK6" s="64">
        <f>IF(DK8="-",NA(),DK8)</f>
        <v>78.900000000000006</v>
      </c>
      <c r="DL6" s="64">
        <f t="shared" ref="DL6:DT6" si="9">IF(DL8="-",NA(),DL8)</f>
        <v>101.5</v>
      </c>
      <c r="DM6" s="64">
        <f t="shared" si="9"/>
        <v>69.099999999999994</v>
      </c>
      <c r="DN6" s="64">
        <f t="shared" si="9"/>
        <v>98.5</v>
      </c>
      <c r="DO6" s="64">
        <f t="shared" si="9"/>
        <v>110.3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382132</v>
      </c>
      <c r="D7" s="60">
        <f t="shared" si="10"/>
        <v>47</v>
      </c>
      <c r="E7" s="60">
        <f t="shared" si="10"/>
        <v>14</v>
      </c>
      <c r="F7" s="60">
        <f t="shared" si="10"/>
        <v>0</v>
      </c>
      <c r="G7" s="60">
        <f t="shared" si="10"/>
        <v>7</v>
      </c>
      <c r="H7" s="60" t="str">
        <f t="shared" si="10"/>
        <v>愛媛県　四国中央市</v>
      </c>
      <c r="I7" s="60" t="str">
        <f t="shared" si="10"/>
        <v>新町駐車場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38</v>
      </c>
      <c r="S7" s="62" t="str">
        <f t="shared" si="10"/>
        <v>駅</v>
      </c>
      <c r="T7" s="62" t="str">
        <f t="shared" si="10"/>
        <v>無</v>
      </c>
      <c r="U7" s="63">
        <f t="shared" si="10"/>
        <v>1830</v>
      </c>
      <c r="V7" s="63">
        <f t="shared" si="10"/>
        <v>68</v>
      </c>
      <c r="W7" s="63">
        <f t="shared" si="10"/>
        <v>35</v>
      </c>
      <c r="X7" s="62" t="str">
        <f t="shared" si="10"/>
        <v>導入なし</v>
      </c>
      <c r="Y7" s="64">
        <f>Y8</f>
        <v>119.6</v>
      </c>
      <c r="Z7" s="64">
        <f t="shared" ref="Z7:AH7" si="11">Z8</f>
        <v>253.7</v>
      </c>
      <c r="AA7" s="64">
        <f t="shared" si="11"/>
        <v>105.4</v>
      </c>
      <c r="AB7" s="64">
        <f t="shared" si="11"/>
        <v>114.6</v>
      </c>
      <c r="AC7" s="64">
        <f t="shared" si="11"/>
        <v>114.6</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16.399999999999999</v>
      </c>
      <c r="BG7" s="64">
        <f t="shared" ref="BG7:BO7" si="14">BG8</f>
        <v>60.8</v>
      </c>
      <c r="BH7" s="64">
        <f t="shared" si="14"/>
        <v>62.2</v>
      </c>
      <c r="BI7" s="64">
        <f t="shared" si="14"/>
        <v>66.2</v>
      </c>
      <c r="BJ7" s="64">
        <f t="shared" si="14"/>
        <v>66.2</v>
      </c>
      <c r="BK7" s="64">
        <f t="shared" si="14"/>
        <v>40.700000000000003</v>
      </c>
      <c r="BL7" s="64">
        <f t="shared" si="14"/>
        <v>38.200000000000003</v>
      </c>
      <c r="BM7" s="64">
        <f t="shared" si="14"/>
        <v>34.6</v>
      </c>
      <c r="BN7" s="64">
        <f t="shared" si="14"/>
        <v>37.6</v>
      </c>
      <c r="BO7" s="64">
        <f t="shared" si="14"/>
        <v>33.200000000000003</v>
      </c>
      <c r="BP7" s="61"/>
      <c r="BQ7" s="65">
        <f>BQ8</f>
        <v>788</v>
      </c>
      <c r="BR7" s="65">
        <f t="shared" ref="BR7:BZ7" si="15">BR8</f>
        <v>3850</v>
      </c>
      <c r="BS7" s="65">
        <f t="shared" si="15"/>
        <v>4096</v>
      </c>
      <c r="BT7" s="65">
        <f t="shared" si="15"/>
        <v>4656</v>
      </c>
      <c r="BU7" s="65">
        <f t="shared" si="15"/>
        <v>4656</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15685</v>
      </c>
      <c r="CN7" s="63">
        <f>CN8</f>
        <v>10000</v>
      </c>
      <c r="CO7" s="64" t="s">
        <v>112</v>
      </c>
      <c r="CP7" s="64" t="s">
        <v>112</v>
      </c>
      <c r="CQ7" s="64" t="s">
        <v>112</v>
      </c>
      <c r="CR7" s="64" t="s">
        <v>112</v>
      </c>
      <c r="CS7" s="64" t="s">
        <v>112</v>
      </c>
      <c r="CT7" s="64" t="s">
        <v>112</v>
      </c>
      <c r="CU7" s="64" t="s">
        <v>112</v>
      </c>
      <c r="CV7" s="64" t="s">
        <v>112</v>
      </c>
      <c r="CW7" s="64" t="s">
        <v>112</v>
      </c>
      <c r="CX7" s="64" t="s">
        <v>110</v>
      </c>
      <c r="CY7" s="61"/>
      <c r="CZ7" s="64">
        <f>CZ8</f>
        <v>311.7</v>
      </c>
      <c r="DA7" s="64">
        <f t="shared" ref="DA7:DI7" si="16">DA8</f>
        <v>236.8</v>
      </c>
      <c r="DB7" s="64">
        <f t="shared" si="16"/>
        <v>171</v>
      </c>
      <c r="DC7" s="64">
        <f t="shared" si="16"/>
        <v>106.7</v>
      </c>
      <c r="DD7" s="64">
        <f t="shared" si="16"/>
        <v>106.7</v>
      </c>
      <c r="DE7" s="64">
        <f t="shared" si="16"/>
        <v>78.400000000000006</v>
      </c>
      <c r="DF7" s="64">
        <f t="shared" si="16"/>
        <v>70.5</v>
      </c>
      <c r="DG7" s="64">
        <f t="shared" si="16"/>
        <v>59.2</v>
      </c>
      <c r="DH7" s="64">
        <f t="shared" si="16"/>
        <v>62.4</v>
      </c>
      <c r="DI7" s="64">
        <f t="shared" si="16"/>
        <v>82.7</v>
      </c>
      <c r="DJ7" s="61"/>
      <c r="DK7" s="64">
        <f>DK8</f>
        <v>78.900000000000006</v>
      </c>
      <c r="DL7" s="64">
        <f t="shared" ref="DL7:DT7" si="17">DL8</f>
        <v>101.5</v>
      </c>
      <c r="DM7" s="64">
        <f t="shared" si="17"/>
        <v>69.099999999999994</v>
      </c>
      <c r="DN7" s="64">
        <f t="shared" si="17"/>
        <v>98.5</v>
      </c>
      <c r="DO7" s="64">
        <f t="shared" si="17"/>
        <v>110.3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7</v>
      </c>
      <c r="H8" s="67" t="s">
        <v>113</v>
      </c>
      <c r="I8" s="67" t="s">
        <v>114</v>
      </c>
      <c r="J8" s="67" t="s">
        <v>115</v>
      </c>
      <c r="K8" s="67" t="s">
        <v>116</v>
      </c>
      <c r="L8" s="67" t="s">
        <v>117</v>
      </c>
      <c r="M8" s="67" t="s">
        <v>118</v>
      </c>
      <c r="N8" s="67" t="s">
        <v>119</v>
      </c>
      <c r="O8" s="68" t="s">
        <v>120</v>
      </c>
      <c r="P8" s="69" t="s">
        <v>121</v>
      </c>
      <c r="Q8" s="69" t="s">
        <v>122</v>
      </c>
      <c r="R8" s="70">
        <v>38</v>
      </c>
      <c r="S8" s="69" t="s">
        <v>123</v>
      </c>
      <c r="T8" s="69" t="s">
        <v>124</v>
      </c>
      <c r="U8" s="70">
        <v>1830</v>
      </c>
      <c r="V8" s="70">
        <v>68</v>
      </c>
      <c r="W8" s="70">
        <v>35</v>
      </c>
      <c r="X8" s="69" t="s">
        <v>125</v>
      </c>
      <c r="Y8" s="71">
        <v>119.6</v>
      </c>
      <c r="Z8" s="71">
        <v>253.7</v>
      </c>
      <c r="AA8" s="71">
        <v>105.4</v>
      </c>
      <c r="AB8" s="71">
        <v>114.6</v>
      </c>
      <c r="AC8" s="71">
        <v>114.6</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16.399999999999999</v>
      </c>
      <c r="BG8" s="71">
        <v>60.8</v>
      </c>
      <c r="BH8" s="71">
        <v>62.2</v>
      </c>
      <c r="BI8" s="71">
        <v>66.2</v>
      </c>
      <c r="BJ8" s="71">
        <v>66.2</v>
      </c>
      <c r="BK8" s="71">
        <v>40.700000000000003</v>
      </c>
      <c r="BL8" s="71">
        <v>38.200000000000003</v>
      </c>
      <c r="BM8" s="71">
        <v>34.6</v>
      </c>
      <c r="BN8" s="71">
        <v>37.6</v>
      </c>
      <c r="BO8" s="71">
        <v>33.200000000000003</v>
      </c>
      <c r="BP8" s="68">
        <v>26.3</v>
      </c>
      <c r="BQ8" s="72">
        <v>788</v>
      </c>
      <c r="BR8" s="72">
        <v>3850</v>
      </c>
      <c r="BS8" s="72">
        <v>4096</v>
      </c>
      <c r="BT8" s="73">
        <v>4656</v>
      </c>
      <c r="BU8" s="73">
        <v>4656</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15685</v>
      </c>
      <c r="CN8" s="70">
        <v>10000</v>
      </c>
      <c r="CO8" s="71" t="s">
        <v>117</v>
      </c>
      <c r="CP8" s="71" t="s">
        <v>117</v>
      </c>
      <c r="CQ8" s="71" t="s">
        <v>117</v>
      </c>
      <c r="CR8" s="71" t="s">
        <v>117</v>
      </c>
      <c r="CS8" s="71" t="s">
        <v>117</v>
      </c>
      <c r="CT8" s="71" t="s">
        <v>117</v>
      </c>
      <c r="CU8" s="71" t="s">
        <v>117</v>
      </c>
      <c r="CV8" s="71" t="s">
        <v>117</v>
      </c>
      <c r="CW8" s="71" t="s">
        <v>117</v>
      </c>
      <c r="CX8" s="71" t="s">
        <v>117</v>
      </c>
      <c r="CY8" s="68" t="s">
        <v>117</v>
      </c>
      <c r="CZ8" s="71">
        <v>311.7</v>
      </c>
      <c r="DA8" s="71">
        <v>236.8</v>
      </c>
      <c r="DB8" s="71">
        <v>171</v>
      </c>
      <c r="DC8" s="71">
        <v>106.7</v>
      </c>
      <c r="DD8" s="71">
        <v>106.7</v>
      </c>
      <c r="DE8" s="71">
        <v>78.400000000000006</v>
      </c>
      <c r="DF8" s="71">
        <v>70.5</v>
      </c>
      <c r="DG8" s="71">
        <v>59.2</v>
      </c>
      <c r="DH8" s="71">
        <v>62.4</v>
      </c>
      <c r="DI8" s="71">
        <v>82.7</v>
      </c>
      <c r="DJ8" s="68">
        <v>103.6</v>
      </c>
      <c r="DK8" s="71">
        <v>78.900000000000006</v>
      </c>
      <c r="DL8" s="71">
        <v>101.5</v>
      </c>
      <c r="DM8" s="71">
        <v>69.099999999999994</v>
      </c>
      <c r="DN8" s="71">
        <v>98.5</v>
      </c>
      <c r="DO8" s="71">
        <v>110.3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2020-02-03T10:10:51Z</cp:lastPrinted>
  <dcterms:created xsi:type="dcterms:W3CDTF">2019-12-05T07:28:53Z</dcterms:created>
  <dcterms:modified xsi:type="dcterms:W3CDTF">2020-02-03T10:10:56Z</dcterms:modified>
  <cp:category/>
</cp:coreProperties>
</file>