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提出用\"/>
    </mc:Choice>
  </mc:AlternateContent>
  <workbookProtection workbookAlgorithmName="SHA-512" workbookHashValue="azq32EFkS6DxGBYYt1FePjBOoLcPsi6wHhgwXHfeTZmtxJjoH9wcwbOxsyyc77FArBTwmJaxE/Wc6q5mr4CJ4Q==" workbookSaltValue="6/G9WjddL4zDrMAWj0Ysx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T76" i="4"/>
  <c r="GQ51" i="4"/>
  <c r="LH30" i="4"/>
  <c r="IE76" i="4"/>
  <c r="BZ51" i="4"/>
  <c r="GQ30" i="4"/>
  <c r="BZ30" i="4"/>
  <c r="LH51" i="4"/>
  <c r="FX30" i="4"/>
  <c r="AV76" i="4"/>
  <c r="KO51" i="4"/>
  <c r="FX51" i="4"/>
  <c r="KO30" i="4"/>
  <c r="HP76" i="4"/>
  <c r="BG30" i="4"/>
  <c r="LE76" i="4"/>
  <c r="BG51" i="4"/>
  <c r="AN51" i="4"/>
  <c r="FE30" i="4"/>
  <c r="HA76" i="4"/>
  <c r="AN30" i="4"/>
  <c r="AG76" i="4"/>
  <c r="KP76" i="4"/>
  <c r="FE51" i="4"/>
  <c r="JV51" i="4"/>
  <c r="JV30" i="4"/>
  <c r="KA76" i="4"/>
  <c r="GL76" i="4"/>
  <c r="U51" i="4"/>
  <c r="EL30" i="4"/>
  <c r="EL51" i="4"/>
  <c r="U30" i="4"/>
  <c r="R76" i="4"/>
  <c r="JC51" i="4"/>
  <c r="JC30"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<sst xmlns="http://schemas.openxmlformats.org/spreadsheetml/2006/main" count="278" uniqueCount="135">
  <si>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</si>
  <si>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</si>
  <si>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</si>
  <si>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</si>
  <si>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</si>
  <si>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</si>
  <si>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</si>
  <si>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</si>
  <si>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</si>
  <si>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</si>
  <si>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</si>
  <si>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</si>
  <si>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</si>
  <si>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</si>
  <si>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</si>
  <si>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</si>
  <si>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</si>
  <si>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</si>
  <si>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</si>
  <si>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</si>
  <si>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</si>
  <si>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</si>
  <si>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</si>
  <si>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</si>
  <si>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</si>
  <si>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</si>
  <si>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</si>
  <si>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</si>
  <si>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</si>
  <si>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</si>
  <si>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</si>
  <si>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</si>
  <si>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</si>
  <si>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</si>
  <si>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</si>
  <si>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</si>
  <si>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</si>
  <si>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</si>
  <si>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</si>
  <si>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</si>
  <si>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</si>
  <si>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</si>
  <si>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</si>
  <si>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</si>
  <si>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</si>
  <si>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</si>
  <si>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</si>
  <si>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</si>
  <si>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</si>
  <si>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</si>
  <si>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</si>
  <si>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</si>
  <si>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</si>
  <si>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</si>
  <si>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</si>
  <si>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</si>
  <si>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</si>
  <si>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</si>
  <si>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</si>
  <si>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</si>
  <si>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</si>
  <si>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</si>
  <si>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</si>
  <si>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</si>
  <si>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</si>
  <si>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</si>
  <si>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</si>
  <si>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</si>
  <si>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</si>
  <si>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</si>
  <si>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</si>
  <si>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</si>
  <si>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</si>
  <si>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</si>
  <si>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</si>
  <si>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</si>
  <si>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</si>
  <si>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</si>
  <si>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</si>
  <si>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</si>
  <si>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</si>
  <si>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</si>
  <si>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</si>
  <si>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</si>
  <si>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</si>
  <si>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</si>
  <si>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</si>
  <si>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</si>
  <si>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</si>
  <si>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</si>
  <si>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</si>
  <si>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</si>
  <si>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</si>
  <si>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</si>
  <si>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</si>
  <si>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</si>
  <si>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</si>
  <si>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</si>
  <si>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</si>
  <si>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</si>
  <si>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</si>
  <si>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</si>
  <si>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</si>
  <si>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t>
    <phoneticPr fontId="5"/>
  </si>
  <si>
    <t>当該値(N-1)</t>
    <phoneticPr fontId="5"/>
  </si>
  <si>
    <t>当該値(N-3)</t>
    <phoneticPr fontId="5"/>
  </si>
  <si>
    <t>当該値(N-4)</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</si>
  <si>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</si>
  <si>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</si>
  <si>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</si>
  <si>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</si>
  <si>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</si>
  <si>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</si>
  <si>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</si>
  <si>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</si>
  <si>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</si>
  <si>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</si>
  <si>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</si>
  <si>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</si>
  <si>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</si>
  <si>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</si>
  <si>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</si>
  <si>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</si>
  <si>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</si>
  <si>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</si>
  <si>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</si>
  <si>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</si>
  <si>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</si>
  <si>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</si>
  <si>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</si>
  <si>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</si>
  <si>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ゲート式の平面駐車場で、月極契約者と一般利用者の両者を利用対象としている。
　市街地中心部の基幹的な駐車場であり、現状の需要は維持していくものと想定される。
　今後において、稼働率の向上に向けたさらなる改善を実施するなど経営の安定化に努める必要がある。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90">
      <t>カドウ</t>
    </rPh>
    <rPh sb="90" eb="91">
      <t>リツ</t>
    </rPh>
    <rPh sb="92" eb="94">
      <t>コウジョウ</t>
    </rPh>
    <rPh sb="95" eb="96">
      <t>ム</t>
    </rPh>
    <rPh sb="102" eb="104">
      <t>カイゼン</t>
    </rPh>
    <rPh sb="105" eb="107">
      <t>ジッシ</t>
    </rPh>
    <rPh sb="111" eb="113">
      <t>ケイエイ</t>
    </rPh>
    <rPh sb="114" eb="117">
      <t>アンテイカ</t>
    </rPh>
    <rPh sb="118" eb="119">
      <t>ツト</t>
    </rPh>
    <rPh sb="121" eb="123">
      <t>ヒツヨウ</t>
    </rPh>
    <phoneticPr fontId="5"/>
  </si>
  <si>
    <t>　「①収益的収支率」は100％以上を維持しており、他会計からの繰入金もないことから、現状では経営の健全性はあるといえる。
　各指標については、「①収益的収支比率」では、類似施設平均値を下回り推移している。「④売上高ＧＯＰ比率」では、昨年度減少したが元の水準に戻りつつある。「⑤ＥＢＩＴＤＡ」では、類似施設平均値は上回ったものの、ゲート式システムによる無人管理化に伴う投資削減効果により増加傾向であったものが減少している。</t>
    <rPh sb="15" eb="17">
      <t>イジョウ</t>
    </rPh>
    <rPh sb="18" eb="20">
      <t>イジ</t>
    </rPh>
    <rPh sb="62" eb="65">
      <t>カクシヒョウ</t>
    </rPh>
    <rPh sb="73" eb="75">
      <t>シュウエキ</t>
    </rPh>
    <rPh sb="75" eb="76">
      <t>テキ</t>
    </rPh>
    <rPh sb="76" eb="78">
      <t>シュウシ</t>
    </rPh>
    <rPh sb="78" eb="80">
      <t>ヒリツ</t>
    </rPh>
    <rPh sb="84" eb="86">
      <t>ルイジ</t>
    </rPh>
    <rPh sb="86" eb="88">
      <t>シセツ</t>
    </rPh>
    <rPh sb="88" eb="91">
      <t>ヘイキンチ</t>
    </rPh>
    <rPh sb="92" eb="94">
      <t>シタマワ</t>
    </rPh>
    <rPh sb="95" eb="97">
      <t>スイイ</t>
    </rPh>
    <rPh sb="116" eb="119">
      <t>サクネンド</t>
    </rPh>
    <rPh sb="119" eb="121">
      <t>ゲンショウ</t>
    </rPh>
    <rPh sb="124" eb="125">
      <t>モト</t>
    </rPh>
    <rPh sb="126" eb="128">
      <t>スイジュン</t>
    </rPh>
    <rPh sb="129" eb="130">
      <t>モド</t>
    </rPh>
    <rPh sb="148" eb="150">
      <t>ルイジ</t>
    </rPh>
    <rPh sb="150" eb="152">
      <t>シセツ</t>
    </rPh>
    <rPh sb="152" eb="155">
      <t>ヘイキンチ</t>
    </rPh>
    <rPh sb="156" eb="158">
      <t>ウワマワ</t>
    </rPh>
    <rPh sb="181" eb="182">
      <t>トモナ</t>
    </rPh>
    <rPh sb="192" eb="194">
      <t>ゾウカ</t>
    </rPh>
    <rPh sb="194" eb="196">
      <t>ケイコウ</t>
    </rPh>
    <rPh sb="203" eb="205">
      <t>ゲンショウ</t>
    </rPh>
    <phoneticPr fontId="15"/>
  </si>
  <si>
    <t>　「⑪稼働率」は増加傾向であったものがやや減少した。類似施設との比較において、低い状況であるため経営改善に向けた取り組みが必要である。</t>
    <rPh sb="8" eb="10">
      <t>ゾウカ</t>
    </rPh>
    <rPh sb="10" eb="12">
      <t>ケイコウ</t>
    </rPh>
    <rPh sb="21" eb="23">
      <t>ゲンショウ</t>
    </rPh>
    <rPh sb="39" eb="40">
      <t>ヒク</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</si>
  <si>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1" eb="153">
      <t>シキチ</t>
    </rPh>
    <rPh sb="154" eb="156">
      <t>チカ</t>
    </rPh>
    <rPh sb="162" eb="164">
      <t>トウガイ</t>
    </rPh>
    <rPh sb="164" eb="167">
      <t>チュウシャジョウ</t>
    </rPh>
    <rPh sb="167" eb="169">
      <t>ヨウチ</t>
    </rPh>
    <rPh sb="170" eb="172">
      <t>シュウヘン</t>
    </rPh>
    <rPh sb="173" eb="175">
      <t>チカ</t>
    </rPh>
    <rPh sb="176" eb="178">
      <t>ヒカク</t>
    </rPh>
    <rPh sb="180" eb="181">
      <t>オオ</t>
    </rPh>
    <rPh sb="183" eb="184">
      <t>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</si>
</sst>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105.4</c:v>
                </c:pt>
                <c:pt idx="1">
                  <c:v>114.6</c:v>
                </c:pt>
                <c:pt idx="2">
                  <c:v>114.6</c:v>
                </c:pt>
                <c:pt idx="3">
                  <c:v>108.1</c:v>
                </c:pt>
                <c:pt idx="4">
                  <c:v>226.5</c:v>
                </c:pt>
              </c:numCache>
            </c:numRef>
          </c:val>
          <c:extLst>
            <c:ext xmlns:c16="http://schemas.microsoft.com/office/drawing/2014/chart" uri="{C3380CC4-5D6E-409C-BE32-E72D297353CC}">
              <c16:uniqueId val="{00000000-BD1A-49CE-869C-77BCD08B3EB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BD1A-49CE-869C-77BCD08B3EB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171</c:v>
                </c:pt>
                <c:pt idx="1">
                  <c:v>106.7</c:v>
                </c:pt>
                <c:pt idx="2">
                  <c:v>106.7</c:v>
                </c:pt>
                <c:pt idx="3">
                  <c:v>0</c:v>
                </c:pt>
                <c:pt idx="4">
                  <c:v>0</c:v>
                </c:pt>
              </c:numCache>
            </c:numRef>
          </c:val>
          <c:extLst>
            <c:ext xmlns:c16="http://schemas.microsoft.com/office/drawing/2014/chart" uri="{C3380CC4-5D6E-409C-BE32-E72D297353CC}">
              <c16:uniqueId val="{00000000-CF83-4892-8611-56AC980B02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F83-4892-8611-56AC980B02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48A-47EF-82B3-F53335303DB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8A-47EF-82B3-F53335303DB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936-490E-922E-4A9F4C1D2D8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936-490E-922E-4A9F4C1D2D8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79-4103-9AF5-97D06450B8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B79-4103-9AF5-97D06450B8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82-4883-990A-45BB4C233D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D82-4883-990A-45BB4C233D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69.099999999999994</c:v>
                </c:pt>
                <c:pt idx="1">
                  <c:v>98.5</c:v>
                </c:pt>
                <c:pt idx="2">
                  <c:v>110.3</c:v>
                </c:pt>
                <c:pt idx="3">
                  <c:v>122.1</c:v>
                </c:pt>
                <c:pt idx="4">
                  <c:v>86.8</c:v>
                </c:pt>
              </c:numCache>
            </c:numRef>
          </c:val>
          <c:extLst>
            <c:ext xmlns:c16="http://schemas.microsoft.com/office/drawing/2014/chart" uri="{C3380CC4-5D6E-409C-BE32-E72D297353CC}">
              <c16:uniqueId val="{00000000-FC10-46AE-81DC-1CA01B0B83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C10-46AE-81DC-1CA01B0B83F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62.2</c:v>
                </c:pt>
                <c:pt idx="1">
                  <c:v>66.2</c:v>
                </c:pt>
                <c:pt idx="2">
                  <c:v>66.2</c:v>
                </c:pt>
                <c:pt idx="3">
                  <c:v>7.5</c:v>
                </c:pt>
                <c:pt idx="4">
                  <c:v>55.9</c:v>
                </c:pt>
              </c:numCache>
            </c:numRef>
          </c:val>
          <c:extLst>
            <c:ext xmlns:c16="http://schemas.microsoft.com/office/drawing/2014/chart" uri="{C3380CC4-5D6E-409C-BE32-E72D297353CC}">
              <c16:uniqueId val="{00000000-A43C-47B8-ABA7-D540A648C4A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A43C-47B8-ABA7-D540A648C4A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4096</c:v>
                </c:pt>
                <c:pt idx="1">
                  <c:v>4656</c:v>
                </c:pt>
                <c:pt idx="2">
                  <c:v>4656</c:v>
                </c:pt>
                <c:pt idx="3">
                  <c:v>672</c:v>
                </c:pt>
                <c:pt idx="4">
                  <c:v>3189</c:v>
                </c:pt>
              </c:numCache>
            </c:numRef>
          </c:val>
          <c:extLst>
            <c:ext xmlns:c16="http://schemas.microsoft.com/office/drawing/2014/chart" uri="{C3380CC4-5D6E-409C-BE32-E72D297353CC}">
              <c16:uniqueId val="{00000000-AD76-4D17-8AD7-5C07904D46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D76-4D17-8AD7-5C07904D46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新町駐車場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1830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35</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105.4</v>
      </c>
      <c r="V31" s="110"/>
      <c r="W31" s="110"/>
      <c r="X31" s="110"/>
      <c r="Y31" s="110"/>
      <c r="Z31" s="110"/>
      <c r="AA31" s="110"/>
      <c r="AB31" s="110"/>
      <c r="AC31" s="110"/>
      <c r="AD31" s="110"/>
      <c r="AE31" s="110"/>
      <c r="AF31" s="110"/>
      <c r="AG31" s="110"/>
      <c r="AH31" s="110"/>
      <c r="AI31" s="110"/>
      <c r="AJ31" s="110"/>
      <c r="AK31" s="110"/>
      <c r="AL31" s="110"/>
      <c r="AM31" s="110"/>
      <c r="AN31" s="110">
        <f>データ!Z7</f>
        <v>114.6</v>
      </c>
      <c r="AO31" s="110"/>
      <c r="AP31" s="110"/>
      <c r="AQ31" s="110"/>
      <c r="AR31" s="110"/>
      <c r="AS31" s="110"/>
      <c r="AT31" s="110"/>
      <c r="AU31" s="110"/>
      <c r="AV31" s="110"/>
      <c r="AW31" s="110"/>
      <c r="AX31" s="110"/>
      <c r="AY31" s="110"/>
      <c r="AZ31" s="110"/>
      <c r="BA31" s="110"/>
      <c r="BB31" s="110"/>
      <c r="BC31" s="110"/>
      <c r="BD31" s="110"/>
      <c r="BE31" s="110"/>
      <c r="BF31" s="110"/>
      <c r="BG31" s="110">
        <f>データ!AA7</f>
        <v>114.6</v>
      </c>
      <c r="BH31" s="110"/>
      <c r="BI31" s="110"/>
      <c r="BJ31" s="110"/>
      <c r="BK31" s="110"/>
      <c r="BL31" s="110"/>
      <c r="BM31" s="110"/>
      <c r="BN31" s="110"/>
      <c r="BO31" s="110"/>
      <c r="BP31" s="110"/>
      <c r="BQ31" s="110"/>
      <c r="BR31" s="110"/>
      <c r="BS31" s="110"/>
      <c r="BT31" s="110"/>
      <c r="BU31" s="110"/>
      <c r="BV31" s="110"/>
      <c r="BW31" s="110"/>
      <c r="BX31" s="110"/>
      <c r="BY31" s="110"/>
      <c r="BZ31" s="110">
        <f>データ!AB7</f>
        <v>108.1</v>
      </c>
      <c r="CA31" s="110"/>
      <c r="CB31" s="110"/>
      <c r="CC31" s="110"/>
      <c r="CD31" s="110"/>
      <c r="CE31" s="110"/>
      <c r="CF31" s="110"/>
      <c r="CG31" s="110"/>
      <c r="CH31" s="110"/>
      <c r="CI31" s="110"/>
      <c r="CJ31" s="110"/>
      <c r="CK31" s="110"/>
      <c r="CL31" s="110"/>
      <c r="CM31" s="110"/>
      <c r="CN31" s="110"/>
      <c r="CO31" s="110"/>
      <c r="CP31" s="110"/>
      <c r="CQ31" s="110"/>
      <c r="CR31" s="110"/>
      <c r="CS31" s="110">
        <f>データ!AC7</f>
        <v>226.5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69.099999999999994</v>
      </c>
      <c r="JD31" s="81"/>
      <c r="JE31" s="81"/>
      <c r="JF31" s="81"/>
      <c r="JG31" s="81"/>
      <c r="JH31" s="81"/>
      <c r="JI31" s="81"/>
      <c r="JJ31" s="81"/>
      <c r="JK31" s="81"/>
      <c r="JL31" s="81"/>
      <c r="JM31" s="81"/>
      <c r="JN31" s="81"/>
      <c r="JO31" s="81"/>
      <c r="JP31" s="81"/>
      <c r="JQ31" s="81"/>
      <c r="JR31" s="81"/>
      <c r="JS31" s="81"/>
      <c r="JT31" s="81"/>
      <c r="JU31" s="82"/>
      <c r="JV31" s="80">
        <f>データ!DL7</f>
        <v>98.5</v>
      </c>
      <c r="JW31" s="81"/>
      <c r="JX31" s="81"/>
      <c r="JY31" s="81"/>
      <c r="JZ31" s="81"/>
      <c r="KA31" s="81"/>
      <c r="KB31" s="81"/>
      <c r="KC31" s="81"/>
      <c r="KD31" s="81"/>
      <c r="KE31" s="81"/>
      <c r="KF31" s="81"/>
      <c r="KG31" s="81"/>
      <c r="KH31" s="81"/>
      <c r="KI31" s="81"/>
      <c r="KJ31" s="81"/>
      <c r="KK31" s="81"/>
      <c r="KL31" s="81"/>
      <c r="KM31" s="81"/>
      <c r="KN31" s="82"/>
      <c r="KO31" s="80">
        <f>データ!DM7</f>
        <v>110.3</v>
      </c>
      <c r="KP31" s="81"/>
      <c r="KQ31" s="81"/>
      <c r="KR31" s="81"/>
      <c r="KS31" s="81"/>
      <c r="KT31" s="81"/>
      <c r="KU31" s="81"/>
      <c r="KV31" s="81"/>
      <c r="KW31" s="81"/>
      <c r="KX31" s="81"/>
      <c r="KY31" s="81"/>
      <c r="KZ31" s="81"/>
      <c r="LA31" s="81"/>
      <c r="LB31" s="81"/>
      <c r="LC31" s="81"/>
      <c r="LD31" s="81"/>
      <c r="LE31" s="81"/>
      <c r="LF31" s="81"/>
      <c r="LG31" s="82"/>
      <c r="LH31" s="80">
        <f>データ!DN7</f>
        <v>122.1</v>
      </c>
      <c r="LI31" s="81"/>
      <c r="LJ31" s="81"/>
      <c r="LK31" s="81"/>
      <c r="LL31" s="81"/>
      <c r="LM31" s="81"/>
      <c r="LN31" s="81"/>
      <c r="LO31" s="81"/>
      <c r="LP31" s="81"/>
      <c r="LQ31" s="81"/>
      <c r="LR31" s="81"/>
      <c r="LS31" s="81"/>
      <c r="LT31" s="81"/>
      <c r="LU31" s="81"/>
      <c r="LV31" s="81"/>
      <c r="LW31" s="81"/>
      <c r="LX31" s="81"/>
      <c r="LY31" s="81"/>
      <c r="LZ31" s="82"/>
      <c r="MA31" s="80">
        <f>データ!DO7</f>
        <v>86.8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62.2</v>
      </c>
      <c r="EM52" s="110"/>
      <c r="EN52" s="110"/>
      <c r="EO52" s="110"/>
      <c r="EP52" s="110"/>
      <c r="EQ52" s="110"/>
      <c r="ER52" s="110"/>
      <c r="ES52" s="110"/>
      <c r="ET52" s="110"/>
      <c r="EU52" s="110"/>
      <c r="EV52" s="110"/>
      <c r="EW52" s="110"/>
      <c r="EX52" s="110"/>
      <c r="EY52" s="110"/>
      <c r="EZ52" s="110"/>
      <c r="FA52" s="110"/>
      <c r="FB52" s="110"/>
      <c r="FC52" s="110"/>
      <c r="FD52" s="110"/>
      <c r="FE52" s="110">
        <f>データ!BG7</f>
        <v>66.2</v>
      </c>
      <c r="FF52" s="110"/>
      <c r="FG52" s="110"/>
      <c r="FH52" s="110"/>
      <c r="FI52" s="110"/>
      <c r="FJ52" s="110"/>
      <c r="FK52" s="110"/>
      <c r="FL52" s="110"/>
      <c r="FM52" s="110"/>
      <c r="FN52" s="110"/>
      <c r="FO52" s="110"/>
      <c r="FP52" s="110"/>
      <c r="FQ52" s="110"/>
      <c r="FR52" s="110"/>
      <c r="FS52" s="110"/>
      <c r="FT52" s="110"/>
      <c r="FU52" s="110"/>
      <c r="FV52" s="110"/>
      <c r="FW52" s="110"/>
      <c r="FX52" s="110">
        <f>データ!BH7</f>
        <v>66.2</v>
      </c>
      <c r="FY52" s="110"/>
      <c r="FZ52" s="110"/>
      <c r="GA52" s="110"/>
      <c r="GB52" s="110"/>
      <c r="GC52" s="110"/>
      <c r="GD52" s="110"/>
      <c r="GE52" s="110"/>
      <c r="GF52" s="110"/>
      <c r="GG52" s="110"/>
      <c r="GH52" s="110"/>
      <c r="GI52" s="110"/>
      <c r="GJ52" s="110"/>
      <c r="GK52" s="110"/>
      <c r="GL52" s="110"/>
      <c r="GM52" s="110"/>
      <c r="GN52" s="110"/>
      <c r="GO52" s="110"/>
      <c r="GP52" s="110"/>
      <c r="GQ52" s="110">
        <f>データ!BI7</f>
        <v>7.5</v>
      </c>
      <c r="GR52" s="110"/>
      <c r="GS52" s="110"/>
      <c r="GT52" s="110"/>
      <c r="GU52" s="110"/>
      <c r="GV52" s="110"/>
      <c r="GW52" s="110"/>
      <c r="GX52" s="110"/>
      <c r="GY52" s="110"/>
      <c r="GZ52" s="110"/>
      <c r="HA52" s="110"/>
      <c r="HB52" s="110"/>
      <c r="HC52" s="110"/>
      <c r="HD52" s="110"/>
      <c r="HE52" s="110"/>
      <c r="HF52" s="110"/>
      <c r="HG52" s="110"/>
      <c r="HH52" s="110"/>
      <c r="HI52" s="110"/>
      <c r="HJ52" s="110">
        <f>データ!BJ7</f>
        <v>55.9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4096</v>
      </c>
      <c r="JD52" s="106"/>
      <c r="JE52" s="106"/>
      <c r="JF52" s="106"/>
      <c r="JG52" s="106"/>
      <c r="JH52" s="106"/>
      <c r="JI52" s="106"/>
      <c r="JJ52" s="106"/>
      <c r="JK52" s="106"/>
      <c r="JL52" s="106"/>
      <c r="JM52" s="106"/>
      <c r="JN52" s="106"/>
      <c r="JO52" s="106"/>
      <c r="JP52" s="106"/>
      <c r="JQ52" s="106"/>
      <c r="JR52" s="106"/>
      <c r="JS52" s="106"/>
      <c r="JT52" s="106"/>
      <c r="JU52" s="106"/>
      <c r="JV52" s="106">
        <f>データ!BR7</f>
        <v>4656</v>
      </c>
      <c r="JW52" s="106"/>
      <c r="JX52" s="106"/>
      <c r="JY52" s="106"/>
      <c r="JZ52" s="106"/>
      <c r="KA52" s="106"/>
      <c r="KB52" s="106"/>
      <c r="KC52" s="106"/>
      <c r="KD52" s="106"/>
      <c r="KE52" s="106"/>
      <c r="KF52" s="106"/>
      <c r="KG52" s="106"/>
      <c r="KH52" s="106"/>
      <c r="KI52" s="106"/>
      <c r="KJ52" s="106"/>
      <c r="KK52" s="106"/>
      <c r="KL52" s="106"/>
      <c r="KM52" s="106"/>
      <c r="KN52" s="106"/>
      <c r="KO52" s="106">
        <f>データ!BS7</f>
        <v>4656</v>
      </c>
      <c r="KP52" s="106"/>
      <c r="KQ52" s="106"/>
      <c r="KR52" s="106"/>
      <c r="KS52" s="106"/>
      <c r="KT52" s="106"/>
      <c r="KU52" s="106"/>
      <c r="KV52" s="106"/>
      <c r="KW52" s="106"/>
      <c r="KX52" s="106"/>
      <c r="KY52" s="106"/>
      <c r="KZ52" s="106"/>
      <c r="LA52" s="106"/>
      <c r="LB52" s="106"/>
      <c r="LC52" s="106"/>
      <c r="LD52" s="106"/>
      <c r="LE52" s="106"/>
      <c r="LF52" s="106"/>
      <c r="LG52" s="106"/>
      <c r="LH52" s="106">
        <f>データ!BT7</f>
        <v>672</v>
      </c>
      <c r="LI52" s="106"/>
      <c r="LJ52" s="106"/>
      <c r="LK52" s="106"/>
      <c r="LL52" s="106"/>
      <c r="LM52" s="106"/>
      <c r="LN52" s="106"/>
      <c r="LO52" s="106"/>
      <c r="LP52" s="106"/>
      <c r="LQ52" s="106"/>
      <c r="LR52" s="106"/>
      <c r="LS52" s="106"/>
      <c r="LT52" s="106"/>
      <c r="LU52" s="106"/>
      <c r="LV52" s="106"/>
      <c r="LW52" s="106"/>
      <c r="LX52" s="106"/>
      <c r="LY52" s="106"/>
      <c r="LZ52" s="106"/>
      <c r="MA52" s="106">
        <f>データ!BU7</f>
        <v>3189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15685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171</v>
      </c>
      <c r="KB77" s="81"/>
      <c r="KC77" s="81"/>
      <c r="KD77" s="81"/>
      <c r="KE77" s="81"/>
      <c r="KF77" s="81"/>
      <c r="KG77" s="81"/>
      <c r="KH77" s="81"/>
      <c r="KI77" s="81"/>
      <c r="KJ77" s="81"/>
      <c r="KK77" s="81"/>
      <c r="KL77" s="81"/>
      <c r="KM77" s="81"/>
      <c r="KN77" s="81"/>
      <c r="KO77" s="82"/>
      <c r="KP77" s="80">
        <f>データ!DA7</f>
        <v>106.7</v>
      </c>
      <c r="KQ77" s="81"/>
      <c r="KR77" s="81"/>
      <c r="KS77" s="81"/>
      <c r="KT77" s="81"/>
      <c r="KU77" s="81"/>
      <c r="KV77" s="81"/>
      <c r="KW77" s="81"/>
      <c r="KX77" s="81"/>
      <c r="KY77" s="81"/>
      <c r="KZ77" s="81"/>
      <c r="LA77" s="81"/>
      <c r="LB77" s="81"/>
      <c r="LC77" s="81"/>
      <c r="LD77" s="82"/>
      <c r="LE77" s="80">
        <f>データ!DB7</f>
        <v>106.7</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pLeB2+alzOyQCmXd42x6IkwUmfUA87YvYU2FSGPLpUTTbRSNGp+5V4nNJ4sfDN5oPNRbKS72cF+yuP9jZ7Tgg==" saltValue="41JFUewmfBTqqRy6Zme4x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100</v>
      </c>
      <c r="AX5" s="59" t="s">
        <v>102</v>
      </c>
      <c r="AY5" s="59" t="s">
        <v>103</v>
      </c>
      <c r="AZ5" s="59" t="s">
        <v>94</v>
      </c>
      <c r="BA5" s="59" t="s">
        <v>95</v>
      </c>
      <c r="BB5" s="59" t="s">
        <v>96</v>
      </c>
      <c r="BC5" s="59" t="s">
        <v>97</v>
      </c>
      <c r="BD5" s="59" t="s">
        <v>98</v>
      </c>
      <c r="BE5" s="59" t="s">
        <v>99</v>
      </c>
      <c r="BF5" s="59" t="s">
        <v>89</v>
      </c>
      <c r="BG5" s="59" t="s">
        <v>90</v>
      </c>
      <c r="BH5" s="59" t="s">
        <v>91</v>
      </c>
      <c r="BI5" s="59" t="s">
        <v>104</v>
      </c>
      <c r="BJ5" s="59" t="s">
        <v>93</v>
      </c>
      <c r="BK5" s="59" t="s">
        <v>94</v>
      </c>
      <c r="BL5" s="59" t="s">
        <v>95</v>
      </c>
      <c r="BM5" s="59" t="s">
        <v>96</v>
      </c>
      <c r="BN5" s="59" t="s">
        <v>97</v>
      </c>
      <c r="BO5" s="59" t="s">
        <v>98</v>
      </c>
      <c r="BP5" s="59" t="s">
        <v>99</v>
      </c>
      <c r="BQ5" s="59" t="s">
        <v>89</v>
      </c>
      <c r="BR5" s="59" t="s">
        <v>105</v>
      </c>
      <c r="BS5" s="59" t="s">
        <v>91</v>
      </c>
      <c r="BT5" s="59" t="s">
        <v>104</v>
      </c>
      <c r="BU5" s="59" t="s">
        <v>93</v>
      </c>
      <c r="BV5" s="59" t="s">
        <v>94</v>
      </c>
      <c r="BW5" s="59" t="s">
        <v>95</v>
      </c>
      <c r="BX5" s="59" t="s">
        <v>96</v>
      </c>
      <c r="BY5" s="59" t="s">
        <v>97</v>
      </c>
      <c r="BZ5" s="59" t="s">
        <v>98</v>
      </c>
      <c r="CA5" s="59" t="s">
        <v>99</v>
      </c>
      <c r="CB5" s="59" t="s">
        <v>89</v>
      </c>
      <c r="CC5" s="59" t="s">
        <v>105</v>
      </c>
      <c r="CD5" s="59" t="s">
        <v>100</v>
      </c>
      <c r="CE5" s="59" t="s">
        <v>104</v>
      </c>
      <c r="CF5" s="59" t="s">
        <v>93</v>
      </c>
      <c r="CG5" s="59" t="s">
        <v>94</v>
      </c>
      <c r="CH5" s="59" t="s">
        <v>95</v>
      </c>
      <c r="CI5" s="59" t="s">
        <v>96</v>
      </c>
      <c r="CJ5" s="59" t="s">
        <v>97</v>
      </c>
      <c r="CK5" s="59" t="s">
        <v>98</v>
      </c>
      <c r="CL5" s="59" t="s">
        <v>99</v>
      </c>
      <c r="CM5" s="150"/>
      <c r="CN5" s="150"/>
      <c r="CO5" s="59" t="s">
        <v>106</v>
      </c>
      <c r="CP5" s="59" t="s">
        <v>105</v>
      </c>
      <c r="CQ5" s="59" t="s">
        <v>100</v>
      </c>
      <c r="CR5" s="59" t="s">
        <v>92</v>
      </c>
      <c r="CS5" s="59" t="s">
        <v>93</v>
      </c>
      <c r="CT5" s="59" t="s">
        <v>94</v>
      </c>
      <c r="CU5" s="59" t="s">
        <v>95</v>
      </c>
      <c r="CV5" s="59" t="s">
        <v>96</v>
      </c>
      <c r="CW5" s="59" t="s">
        <v>97</v>
      </c>
      <c r="CX5" s="59" t="s">
        <v>98</v>
      </c>
      <c r="CY5" s="59" t="s">
        <v>99</v>
      </c>
      <c r="CZ5" s="59" t="s">
        <v>107</v>
      </c>
      <c r="DA5" s="59" t="s">
        <v>108</v>
      </c>
      <c r="DB5" s="59" t="s">
        <v>100</v>
      </c>
      <c r="DC5" s="59" t="s">
        <v>102</v>
      </c>
      <c r="DD5" s="59" t="s">
        <v>93</v>
      </c>
      <c r="DE5" s="59" t="s">
        <v>94</v>
      </c>
      <c r="DF5" s="59" t="s">
        <v>95</v>
      </c>
      <c r="DG5" s="59" t="s">
        <v>96</v>
      </c>
      <c r="DH5" s="59" t="s">
        <v>97</v>
      </c>
      <c r="DI5" s="59" t="s">
        <v>98</v>
      </c>
      <c r="DJ5" s="59" t="s">
        <v>35</v>
      </c>
      <c r="DK5" s="59" t="s">
        <v>106</v>
      </c>
      <c r="DL5" s="59" t="s">
        <v>108</v>
      </c>
      <c r="DM5" s="59" t="s">
        <v>91</v>
      </c>
      <c r="DN5" s="59" t="s">
        <v>104</v>
      </c>
      <c r="DO5" s="59" t="s">
        <v>101</v>
      </c>
      <c r="DP5" s="59" t="s">
        <v>94</v>
      </c>
      <c r="DQ5" s="59" t="s">
        <v>95</v>
      </c>
      <c r="DR5" s="59" t="s">
        <v>96</v>
      </c>
      <c r="DS5" s="59" t="s">
        <v>97</v>
      </c>
      <c r="DT5" s="59" t="s">
        <v>98</v>
      </c>
      <c r="DU5" s="59" t="s">
        <v>99</v>
      </c>
    </row>
    <row r="6" spans="1:125" s="66" customFormat="1" x14ac:dyDescent="0.15">
      <c r="A6" s="49" t="s">
        <v>109</v>
      </c>
      <c r="B6" s="60">
        <f>B8</f>
        <v>2020</v>
      </c>
      <c r="C6" s="60">
        <f t="shared" ref="C6:X6" si="1">C8</f>
        <v>382132</v>
      </c>
      <c r="D6" s="60">
        <f t="shared" si="1"/>
        <v>47</v>
      </c>
      <c r="E6" s="60">
        <f t="shared" si="1"/>
        <v>14</v>
      </c>
      <c r="F6" s="60">
        <f t="shared" si="1"/>
        <v>0</v>
      </c>
      <c r="G6" s="60">
        <f t="shared" si="1"/>
        <v>7</v>
      </c>
      <c r="H6" s="60" t="str">
        <f>SUBSTITUTE(H8,"　","")</f>
        <v>愛媛県四国中央市</v>
      </c>
      <c r="I6" s="60" t="str">
        <f t="shared" si="1"/>
        <v>新町駐車場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40</v>
      </c>
      <c r="S6" s="62" t="str">
        <f t="shared" si="1"/>
        <v>駅</v>
      </c>
      <c r="T6" s="62" t="str">
        <f t="shared" si="1"/>
        <v>無</v>
      </c>
      <c r="U6" s="63">
        <f t="shared" si="1"/>
        <v>1830</v>
      </c>
      <c r="V6" s="63">
        <f t="shared" si="1"/>
        <v>68</v>
      </c>
      <c r="W6" s="63">
        <f t="shared" si="1"/>
        <v>35</v>
      </c>
      <c r="X6" s="62" t="str">
        <f t="shared" si="1"/>
        <v>無</v>
      </c>
      <c r="Y6" s="64">
        <f>IF(Y8="-",NA(),Y8)</f>
        <v>105.4</v>
      </c>
      <c r="Z6" s="64">
        <f t="shared" ref="Z6:AH6" si="2">IF(Z8="-",NA(),Z8)</f>
        <v>114.6</v>
      </c>
      <c r="AA6" s="64">
        <f t="shared" si="2"/>
        <v>114.6</v>
      </c>
      <c r="AB6" s="64">
        <f t="shared" si="2"/>
        <v>108.1</v>
      </c>
      <c r="AC6" s="64">
        <f t="shared" si="2"/>
        <v>226.5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62.2</v>
      </c>
      <c r="BG6" s="64">
        <f t="shared" ref="BG6:BO6" si="5">IF(BG8="-",NA(),BG8)</f>
        <v>66.2</v>
      </c>
      <c r="BH6" s="64">
        <f t="shared" si="5"/>
        <v>66.2</v>
      </c>
      <c r="BI6" s="64">
        <f t="shared" si="5"/>
        <v>7.5</v>
      </c>
      <c r="BJ6" s="64">
        <f t="shared" si="5"/>
        <v>55.9</v>
      </c>
      <c r="BK6" s="64">
        <f t="shared" si="5"/>
        <v>34.700000000000003</v>
      </c>
      <c r="BL6" s="64">
        <f t="shared" si="5"/>
        <v>39.6</v>
      </c>
      <c r="BM6" s="64">
        <f t="shared" si="5"/>
        <v>29</v>
      </c>
      <c r="BN6" s="64">
        <f t="shared" si="5"/>
        <v>32.9</v>
      </c>
      <c r="BO6" s="64">
        <f t="shared" si="5"/>
        <v>-121.8</v>
      </c>
      <c r="BP6" s="61" t="str">
        <f>IF(BP8="-","",IF(BP8="-","【-】","【"&amp;SUBSTITUTE(TEXT(BP8,"#,##0.0"),"-","△")&amp;"】"))</f>
        <v>【△65.9】</v>
      </c>
      <c r="BQ6" s="65">
        <f>IF(BQ8="-",NA(),BQ8)</f>
        <v>4096</v>
      </c>
      <c r="BR6" s="65">
        <f t="shared" ref="BR6:BZ6" si="6">IF(BR8="-",NA(),BR8)</f>
        <v>4656</v>
      </c>
      <c r="BS6" s="65">
        <f t="shared" si="6"/>
        <v>4656</v>
      </c>
      <c r="BT6" s="65">
        <f t="shared" si="6"/>
        <v>672</v>
      </c>
      <c r="BU6" s="65">
        <f t="shared" si="6"/>
        <v>3189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15685</v>
      </c>
      <c r="CN6" s="63">
        <f t="shared" si="7"/>
        <v>0</v>
      </c>
      <c r="CO6" s="64"/>
      <c r="CP6" s="64"/>
      <c r="CQ6" s="64"/>
      <c r="CR6" s="64"/>
      <c r="CS6" s="64"/>
      <c r="CT6" s="64"/>
      <c r="CU6" s="64"/>
      <c r="CV6" s="64"/>
      <c r="CW6" s="64"/>
      <c r="CX6" s="64"/>
      <c r="CY6" s="61" t="s">
        <v>110</v>
      </c>
      <c r="CZ6" s="64">
        <f>IF(CZ8="-",NA(),CZ8)</f>
        <v>171</v>
      </c>
      <c r="DA6" s="64">
        <f t="shared" ref="DA6:DI6" si="8">IF(DA8="-",NA(),DA8)</f>
        <v>106.7</v>
      </c>
      <c r="DB6" s="64">
        <f t="shared" si="8"/>
        <v>106.7</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69.099999999999994</v>
      </c>
      <c r="DL6" s="64">
        <f t="shared" ref="DL6:DT6" si="9">IF(DL8="-",NA(),DL8)</f>
        <v>98.5</v>
      </c>
      <c r="DM6" s="64">
        <f t="shared" si="9"/>
        <v>110.3</v>
      </c>
      <c r="DN6" s="64">
        <f t="shared" si="9"/>
        <v>122.1</v>
      </c>
      <c r="DO6" s="64">
        <f t="shared" si="9"/>
        <v>86.8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382132</v>
      </c>
      <c r="D7" s="60">
        <f t="shared" si="10"/>
        <v>47</v>
      </c>
      <c r="E7" s="60">
        <f t="shared" si="10"/>
        <v>14</v>
      </c>
      <c r="F7" s="60">
        <f t="shared" si="10"/>
        <v>0</v>
      </c>
      <c r="G7" s="60">
        <f t="shared" si="10"/>
        <v>7</v>
      </c>
      <c r="H7" s="60" t="str">
        <f t="shared" si="10"/>
        <v>愛媛県　四国中央市</v>
      </c>
      <c r="I7" s="60" t="str">
        <f t="shared" si="10"/>
        <v>新町駐車場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40</v>
      </c>
      <c r="S7" s="62" t="str">
        <f t="shared" si="10"/>
        <v>駅</v>
      </c>
      <c r="T7" s="62" t="str">
        <f t="shared" si="10"/>
        <v>無</v>
      </c>
      <c r="U7" s="63">
        <f t="shared" si="10"/>
        <v>1830</v>
      </c>
      <c r="V7" s="63">
        <f t="shared" si="10"/>
        <v>68</v>
      </c>
      <c r="W7" s="63">
        <f t="shared" si="10"/>
        <v>35</v>
      </c>
      <c r="X7" s="62" t="str">
        <f t="shared" si="10"/>
        <v>無</v>
      </c>
      <c r="Y7" s="64">
        <f>Y8</f>
        <v>105.4</v>
      </c>
      <c r="Z7" s="64">
        <f t="shared" ref="Z7:AH7" si="11">Z8</f>
        <v>114.6</v>
      </c>
      <c r="AA7" s="64">
        <f t="shared" si="11"/>
        <v>114.6</v>
      </c>
      <c r="AB7" s="64">
        <f t="shared" si="11"/>
        <v>108.1</v>
      </c>
      <c r="AC7" s="64">
        <f t="shared" si="11"/>
        <v>226.5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62.2</v>
      </c>
      <c r="BG7" s="64">
        <f t="shared" ref="BG7:BO7" si="14">BG8</f>
        <v>66.2</v>
      </c>
      <c r="BH7" s="64">
        <f t="shared" si="14"/>
        <v>66.2</v>
      </c>
      <c r="BI7" s="64">
        <f t="shared" si="14"/>
        <v>7.5</v>
      </c>
      <c r="BJ7" s="64">
        <f t="shared" si="14"/>
        <v>55.9</v>
      </c>
      <c r="BK7" s="64">
        <f t="shared" si="14"/>
        <v>34.700000000000003</v>
      </c>
      <c r="BL7" s="64">
        <f t="shared" si="14"/>
        <v>39.6</v>
      </c>
      <c r="BM7" s="64">
        <f t="shared" si="14"/>
        <v>29</v>
      </c>
      <c r="BN7" s="64">
        <f t="shared" si="14"/>
        <v>32.9</v>
      </c>
      <c r="BO7" s="64">
        <f t="shared" si="14"/>
        <v>-121.8</v>
      </c>
      <c r="BP7" s="61"/>
      <c r="BQ7" s="65">
        <f>BQ8</f>
        <v>4096</v>
      </c>
      <c r="BR7" s="65">
        <f t="shared" ref="BR7:BZ7" si="15">BR8</f>
        <v>4656</v>
      </c>
      <c r="BS7" s="65">
        <f t="shared" si="15"/>
        <v>4656</v>
      </c>
      <c r="BT7" s="65">
        <f t="shared" si="15"/>
        <v>672</v>
      </c>
      <c r="BU7" s="65">
        <f t="shared" si="15"/>
        <v>3189</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113</v>
      </c>
      <c r="CL7" s="61"/>
      <c r="CM7" s="63">
        <f>CM8</f>
        <v>15685</v>
      </c>
      <c r="CN7" s="63">
        <f>CN8</f>
        <v>0</v>
      </c>
      <c r="CO7" s="64" t="s">
        <v>112</v>
      </c>
      <c r="CP7" s="64" t="s">
        <v>112</v>
      </c>
      <c r="CQ7" s="64" t="s">
        <v>112</v>
      </c>
      <c r="CR7" s="64" t="s">
        <v>112</v>
      </c>
      <c r="CS7" s="64" t="s">
        <v>112</v>
      </c>
      <c r="CT7" s="64" t="s">
        <v>112</v>
      </c>
      <c r="CU7" s="64" t="s">
        <v>112</v>
      </c>
      <c r="CV7" s="64" t="s">
        <v>112</v>
      </c>
      <c r="CW7" s="64" t="s">
        <v>112</v>
      </c>
      <c r="CX7" s="64" t="s">
        <v>110</v>
      </c>
      <c r="CY7" s="61"/>
      <c r="CZ7" s="64">
        <f>CZ8</f>
        <v>171</v>
      </c>
      <c r="DA7" s="64">
        <f t="shared" ref="DA7:DI7" si="16">DA8</f>
        <v>106.7</v>
      </c>
      <c r="DB7" s="64">
        <f t="shared" si="16"/>
        <v>106.7</v>
      </c>
      <c r="DC7" s="64">
        <f t="shared" si="16"/>
        <v>0</v>
      </c>
      <c r="DD7" s="64">
        <f t="shared" si="16"/>
        <v>0</v>
      </c>
      <c r="DE7" s="64">
        <f t="shared" si="16"/>
        <v>62.8</v>
      </c>
      <c r="DF7" s="64">
        <f t="shared" si="16"/>
        <v>62.3</v>
      </c>
      <c r="DG7" s="64">
        <f t="shared" si="16"/>
        <v>87.9</v>
      </c>
      <c r="DH7" s="64">
        <f t="shared" si="16"/>
        <v>56.3</v>
      </c>
      <c r="DI7" s="64">
        <f t="shared" si="16"/>
        <v>70.3</v>
      </c>
      <c r="DJ7" s="61"/>
      <c r="DK7" s="64">
        <f>DK8</f>
        <v>69.099999999999994</v>
      </c>
      <c r="DL7" s="64">
        <f t="shared" ref="DL7:DT7" si="17">DL8</f>
        <v>98.5</v>
      </c>
      <c r="DM7" s="64">
        <f t="shared" si="17"/>
        <v>110.3</v>
      </c>
      <c r="DN7" s="64">
        <f t="shared" si="17"/>
        <v>122.1</v>
      </c>
      <c r="DO7" s="64">
        <f t="shared" si="17"/>
        <v>86.8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382132</v>
      </c>
      <c r="D8" s="67">
        <v>47</v>
      </c>
      <c r="E8" s="67">
        <v>14</v>
      </c>
      <c r="F8" s="67">
        <v>0</v>
      </c>
      <c r="G8" s="67">
        <v>7</v>
      </c>
      <c r="H8" s="67" t="s">
        <v>114</v>
      </c>
      <c r="I8" s="67" t="s">
        <v>115</v>
      </c>
      <c r="J8" s="67" t="s">
        <v>116</v>
      </c>
      <c r="K8" s="67" t="s">
        <v>117</v>
      </c>
      <c r="L8" s="67" t="s">
        <v>118</v>
      </c>
      <c r="M8" s="67" t="s">
        <v>119</v>
      </c>
      <c r="N8" s="67" t="s">
        <v>120</v>
      </c>
      <c r="O8" s="68" t="s">
        <v>121</v>
      </c>
      <c r="P8" s="69" t="s">
        <v>122</v>
      </c>
      <c r="Q8" s="69" t="s">
        <v>123</v>
      </c>
      <c r="R8" s="70">
        <v>40</v>
      </c>
      <c r="S8" s="69" t="s">
        <v>124</v>
      </c>
      <c r="T8" s="69" t="s">
        <v>125</v>
      </c>
      <c r="U8" s="70">
        <v>1830</v>
      </c>
      <c r="V8" s="70">
        <v>68</v>
      </c>
      <c r="W8" s="70">
        <v>35</v>
      </c>
      <c r="X8" s="69" t="s">
        <v>125</v>
      </c>
      <c r="Y8" s="71">
        <v>105.4</v>
      </c>
      <c r="Z8" s="71">
        <v>114.6</v>
      </c>
      <c r="AA8" s="71">
        <v>114.6</v>
      </c>
      <c r="AB8" s="71">
        <v>108.1</v>
      </c>
      <c r="AC8" s="71">
        <v>226.5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62.2</v>
      </c>
      <c r="BG8" s="71">
        <v>66.2</v>
      </c>
      <c r="BH8" s="71">
        <v>66.2</v>
      </c>
      <c r="BI8" s="71">
        <v>7.5</v>
      </c>
      <c r="BJ8" s="71">
        <v>55.9</v>
      </c>
      <c r="BK8" s="71">
        <v>34.700000000000003</v>
      </c>
      <c r="BL8" s="71">
        <v>39.6</v>
      </c>
      <c r="BM8" s="71">
        <v>29</v>
      </c>
      <c r="BN8" s="71">
        <v>32.9</v>
      </c>
      <c r="BO8" s="71">
        <v>-121.8</v>
      </c>
      <c r="BP8" s="68">
        <v>-65.900000000000006</v>
      </c>
      <c r="BQ8" s="72">
        <v>4096</v>
      </c>
      <c r="BR8" s="72">
        <v>4656</v>
      </c>
      <c r="BS8" s="72">
        <v>4656</v>
      </c>
      <c r="BT8" s="73">
        <v>672</v>
      </c>
      <c r="BU8" s="73">
        <v>3189</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15685</v>
      </c>
      <c r="CN8" s="70">
        <v>0</v>
      </c>
      <c r="CO8" s="71" t="s">
        <v>118</v>
      </c>
      <c r="CP8" s="71" t="s">
        <v>118</v>
      </c>
      <c r="CQ8" s="71" t="s">
        <v>118</v>
      </c>
      <c r="CR8" s="71" t="s">
        <v>118</v>
      </c>
      <c r="CS8" s="71" t="s">
        <v>118</v>
      </c>
      <c r="CT8" s="71" t="s">
        <v>118</v>
      </c>
      <c r="CU8" s="71" t="s">
        <v>118</v>
      </c>
      <c r="CV8" s="71" t="s">
        <v>118</v>
      </c>
      <c r="CW8" s="71" t="s">
        <v>118</v>
      </c>
      <c r="CX8" s="71" t="s">
        <v>118</v>
      </c>
      <c r="CY8" s="68" t="s">
        <v>118</v>
      </c>
      <c r="CZ8" s="71">
        <v>171</v>
      </c>
      <c r="DA8" s="71">
        <v>106.7</v>
      </c>
      <c r="DB8" s="71">
        <v>106.7</v>
      </c>
      <c r="DC8" s="71">
        <v>0</v>
      </c>
      <c r="DD8" s="71">
        <v>0</v>
      </c>
      <c r="DE8" s="71">
        <v>62.8</v>
      </c>
      <c r="DF8" s="71">
        <v>62.3</v>
      </c>
      <c r="DG8" s="71">
        <v>87.9</v>
      </c>
      <c r="DH8" s="71">
        <v>56.3</v>
      </c>
      <c r="DI8" s="71">
        <v>70.3</v>
      </c>
      <c r="DJ8" s="68">
        <v>183.4</v>
      </c>
      <c r="DK8" s="71">
        <v>69.099999999999994</v>
      </c>
      <c r="DL8" s="71">
        <v>98.5</v>
      </c>
      <c r="DM8" s="71">
        <v>110.3</v>
      </c>
      <c r="DN8" s="71">
        <v>122.1</v>
      </c>
      <c r="DO8" s="71">
        <v>86.8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2022-01-28T01:45:44Z</cp:lastPrinted>
  <dcterms:created xsi:type="dcterms:W3CDTF">2021-12-17T06:08:22Z</dcterms:created>
  <dcterms:modified xsi:type="dcterms:W3CDTF">2022-03-02T02:22:58Z</dcterms:modified>
  <cp:category/>
</cp:coreProperties>
</file>