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4経営分析（R03決算分）\09四国中央市\"/>
    </mc:Choice>
  </mc:AlternateContent>
  <workbookProtection workbookAlgorithmName="SHA-512" workbookHashValue="40ZEczDsKY3PAQmtP6vynJlzg+Dbw5PsaeCfT1FS1mgWszi988cIZtvQKS9f3jMFECz3tlzNnXRpwWwsIcEhZw==" workbookSaltValue="L1UXyOQuCIeBXyFVJBZ2g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OZ55" i="4"/>
  <c r="OF55" i="4"/>
  <c r="MN55" i="4"/>
  <c r="LT55" i="4"/>
  <c r="KZ55" i="4"/>
  <c r="KF55" i="4"/>
  <c r="JL55" i="4"/>
  <c r="GZ55" i="4"/>
  <c r="GF55" i="4"/>
  <c r="FL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55" i="4"/>
  <c r="HT55" i="4"/>
  <c r="PT55" i="4"/>
  <c r="V10" i="5"/>
  <c r="AF10" i="5"/>
  <c r="AJ10" i="5"/>
  <c r="AT10" i="5"/>
  <c r="BD10" i="5"/>
  <c r="BN10" i="5"/>
  <c r="BX10" i="5"/>
  <c r="CB10" i="5"/>
  <c r="CL10" i="5"/>
  <c r="CV10" i="5"/>
  <c r="DF10" i="5"/>
  <c r="DP10" i="5"/>
  <c r="DT10" i="5"/>
  <c r="ED10" i="5"/>
  <c r="BE10" i="5"/>
  <c r="CW10"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<sst xmlns="http://schemas.openxmlformats.org/spreadsheetml/2006/main" count="262" uniqueCount="109">
  <si>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</si>
  <si>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</si>
  <si>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</si>
  <si>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</si>
  <si>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</si>
  <si>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</si>
  <si>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</si>
  <si>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</si>
  <si>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</si>
  <si>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</si>
  <si>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</si>
  <si>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</si>
  <si>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</si>
  <si>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</si>
  <si>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</si>
  <si>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</si>
  <si>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</si>
  <si>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</si>
  <si>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</si>
  <si>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</si>
  <si>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</si>
  <si>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</si>
  <si>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</si>
  <si>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</si>
  <si>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</si>
  <si>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</si>
  <si>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</si>
  <si>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</si>
  <si>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</si>
  <si>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</si>
  <si>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</si>
  <si>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</si>
  <si>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</si>
  <si>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</si>
  <si>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</si>
  <si>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</si>
  <si>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</si>
  <si>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</si>
  <si>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</si>
  <si>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</si>
  <si>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</si>
  <si>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</si>
  <si>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</si>
  <si>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</si>
  <si>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</si>
  <si>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</si>
  <si>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</si>
  <si>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</si>
  <si>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</si>
  <si>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</si>
  <si>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</si>
  <si>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</si>
  <si>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</si>
  <si>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</si>
  <si>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</si>
  <si>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</si>
  <si>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</si>
  <si>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</si>
  <si>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</si>
  <si>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</si>
  <si>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</si>
  <si>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</si>
  <si>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</si>
  <si>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</si>
  <si>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</si>
  <si>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</si>
  <si>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</si>
  <si>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</si>
  <si>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</si>
  <si>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</si>
  <si>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</si>
  <si>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</si>
  <si>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</si>
  <si>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</si>
  <si>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</si>
  <si>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</si>
  <si>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</si>
  <si>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</si>
  <si>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</si>
  <si>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</si>
  <si>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</si>
  <si>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</si>
  <si>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</si>
  <si>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</si>
  <si>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</si>
  <si>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</si>
  <si>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</si>
  <si>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</si>
  <si>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</si>
  <si>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</si>
  <si>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</si>
  <si>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</si>
  <si>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</si>
  <si>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</si>
  <si>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</si>
  <si>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</si>
  <si>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</si>
  <si>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</si>
  <si>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</si>
  <si>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</si>
  <si>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</si>
  <si>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</si>
  <si>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</si>
  <si>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</si>
  <si>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</si>
  <si>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</si>
  <si>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本市工業用水道事業は水源であるダム別に新宮水系、柳瀬水系、富郷水系の３水系があり、それぞれに責任水量制の料金を設定し経営を行っているが分析数値はこれら３水系をまとめた数値である。
　「①経常収支比率」は類似団体の平均値より良く昨年度より上昇していることから、給水収益で維持管理費を賄えており安定した経営が行われている。
　「③流動比率」は利益を今後の更新事業に備え建設改良積立金に積立を行っているため流動資産が増加している。
　「④企業債残高対給水収益比率」は繰上償還を行うことで企業債残高を減らしているが、類似団体平均値の倍以上あるため継続して減少に努める事が必要である。
　「⑤料金回収率」の微増、「⑥給水原価」の微減は費用の減少に伴うもので、今後も経費削減に努め財源を計画的に確保していく必要がある。
　「⑦施設利用率」「⑧契約率」については横ばい状態であるが、当市の基幹産業が製紙産業であるため類似団体平均値と比べ高くなっている。</t>
    <rPh sb="1" eb="2">
      <t>ホン</t>
    </rPh>
    <rPh sb="2" eb="3">
      <t>シ</t>
    </rPh>
    <rPh sb="3" eb="5">
      <t>コウギョウ</t>
    </rPh>
    <rPh sb="5" eb="6">
      <t>ヨウ</t>
    </rPh>
    <rPh sb="6" eb="8">
      <t>スイドウ</t>
    </rPh>
    <rPh sb="8" eb="10">
      <t>ジギョウ</t>
    </rPh>
    <rPh sb="11" eb="13">
      <t>スイゲン</t>
    </rPh>
    <rPh sb="18" eb="19">
      <t>ベツ</t>
    </rPh>
    <rPh sb="20" eb="22">
      <t>シングウ</t>
    </rPh>
    <rPh sb="22" eb="24">
      <t>スイケイ</t>
    </rPh>
    <rPh sb="25" eb="27">
      <t>ヤナセ</t>
    </rPh>
    <rPh sb="27" eb="29">
      <t>スイケイ</t>
    </rPh>
    <rPh sb="30" eb="32">
      <t>トミサト</t>
    </rPh>
    <rPh sb="32" eb="34">
      <t>スイケイ</t>
    </rPh>
    <rPh sb="36" eb="38">
      <t>スイケイ</t>
    </rPh>
    <rPh sb="47" eb="49">
      <t>セキニン</t>
    </rPh>
    <rPh sb="49" eb="52">
      <t>スイリョウセイ</t>
    </rPh>
    <rPh sb="53" eb="55">
      <t>リョウキン</t>
    </rPh>
    <rPh sb="56" eb="58">
      <t>セッテイ</t>
    </rPh>
    <rPh sb="59" eb="61">
      <t>ケイエイ</t>
    </rPh>
    <rPh sb="62" eb="63">
      <t>オコナ</t>
    </rPh>
    <rPh sb="68" eb="70">
      <t>ブンセキ</t>
    </rPh>
    <rPh sb="70" eb="72">
      <t>スウチ</t>
    </rPh>
    <rPh sb="77" eb="79">
      <t>スイケイ</t>
    </rPh>
    <rPh sb="84" eb="86">
      <t>スウチ</t>
    </rPh>
    <rPh sb="102" eb="106">
      <t>ルイジダンタイ</t>
    </rPh>
    <rPh sb="107" eb="110">
      <t>ヘイキンチ</t>
    </rPh>
    <rPh sb="112" eb="113">
      <t>ヨ</t>
    </rPh>
    <rPh sb="114" eb="117">
      <t>サクネンド</t>
    </rPh>
    <rPh sb="119" eb="121">
      <t>ジョウショウ</t>
    </rPh>
    <rPh sb="130" eb="132">
      <t>キュウスイ</t>
    </rPh>
    <rPh sb="132" eb="134">
      <t>シュウエキ</t>
    </rPh>
    <rPh sb="164" eb="168">
      <t>リュウドウヒリツ</t>
    </rPh>
    <rPh sb="170" eb="172">
      <t>リエキ</t>
    </rPh>
    <rPh sb="173" eb="175">
      <t>コンゴ</t>
    </rPh>
    <rPh sb="176" eb="180">
      <t>コウシンジギョウ</t>
    </rPh>
    <rPh sb="181" eb="182">
      <t>ソナ</t>
    </rPh>
    <rPh sb="183" eb="187">
      <t>ケンセツカイリョウ</t>
    </rPh>
    <rPh sb="187" eb="190">
      <t>ツミタテキン</t>
    </rPh>
    <rPh sb="191" eb="193">
      <t>ツミタテ</t>
    </rPh>
    <rPh sb="194" eb="195">
      <t>オコナ</t>
    </rPh>
    <rPh sb="201" eb="203">
      <t>リュウドウ</t>
    </rPh>
    <rPh sb="203" eb="205">
      <t>シサン</t>
    </rPh>
    <rPh sb="206" eb="208">
      <t>ゾウカ</t>
    </rPh>
    <rPh sb="217" eb="220">
      <t>キギョウサイ</t>
    </rPh>
    <rPh sb="220" eb="222">
      <t>ザンダカ</t>
    </rPh>
    <rPh sb="222" eb="223">
      <t>タイ</t>
    </rPh>
    <rPh sb="223" eb="227">
      <t>キュウスイシュウエキ</t>
    </rPh>
    <rPh sb="227" eb="229">
      <t>ヒリツ</t>
    </rPh>
    <rPh sb="231" eb="235">
      <t>クリアゲショウカン</t>
    </rPh>
    <rPh sb="236" eb="237">
      <t>オコナ</t>
    </rPh>
    <rPh sb="241" eb="244">
      <t>キギョウサイ</t>
    </rPh>
    <rPh sb="244" eb="246">
      <t>ザンダカ</t>
    </rPh>
    <rPh sb="247" eb="248">
      <t>ヘ</t>
    </rPh>
    <rPh sb="255" eb="259">
      <t>ルイジダンタイ</t>
    </rPh>
    <rPh sb="259" eb="262">
      <t>ヘイキンチ</t>
    </rPh>
    <rPh sb="263" eb="264">
      <t>バイ</t>
    </rPh>
    <rPh sb="264" eb="266">
      <t>イジョウ</t>
    </rPh>
    <rPh sb="292" eb="296">
      <t>リョウキンカイシュウ</t>
    </rPh>
    <rPh sb="296" eb="297">
      <t>リツ</t>
    </rPh>
    <rPh sb="299" eb="301">
      <t>ビゾウ</t>
    </rPh>
    <rPh sb="304" eb="308">
      <t>キュウスイゲンカ</t>
    </rPh>
    <rPh sb="310" eb="312">
      <t>ビゲン</t>
    </rPh>
    <rPh sb="313" eb="315">
      <t>ヒヨウ</t>
    </rPh>
    <rPh sb="316" eb="318">
      <t>ゲンショウ</t>
    </rPh>
    <rPh sb="319" eb="320">
      <t>トモナ</t>
    </rPh>
    <rPh sb="325" eb="327">
      <t>コンゴ</t>
    </rPh>
    <rPh sb="328" eb="330">
      <t>ケイヒ</t>
    </rPh>
    <rPh sb="330" eb="332">
      <t>サクゲン</t>
    </rPh>
    <rPh sb="333" eb="334">
      <t>ツト</t>
    </rPh>
    <rPh sb="335" eb="337">
      <t>ザイゲン</t>
    </rPh>
    <rPh sb="338" eb="341">
      <t>ケイカクテキ</t>
    </rPh>
    <rPh sb="342" eb="344">
      <t>カクホ</t>
    </rPh>
    <rPh sb="348" eb="350">
      <t>ヒツヨウ</t>
    </rPh>
    <rPh sb="358" eb="360">
      <t>シセツ</t>
    </rPh>
    <rPh sb="360" eb="363">
      <t>リヨウリツ</t>
    </rPh>
    <rPh sb="366" eb="369">
      <t>ケイヤクリツ</t>
    </rPh>
    <rPh sb="375" eb="376">
      <t>ヨコ</t>
    </rPh>
    <rPh sb="378" eb="380">
      <t>ジョウタイ</t>
    </rPh>
    <rPh sb="385" eb="387">
      <t>トウシ</t>
    </rPh>
    <rPh sb="388" eb="392">
      <t>キカンサンギョウ</t>
    </rPh>
    <rPh sb="393" eb="397">
      <t>セイシサンギョウ</t>
    </rPh>
    <rPh sb="402" eb="406">
      <t>ルイジダンタイ</t>
    </rPh>
    <rPh sb="406" eb="409">
      <t>ヘイキンチ</t>
    </rPh>
    <rPh sb="410" eb="411">
      <t>クラ</t>
    </rPh>
    <rPh sb="412" eb="413">
      <t>タカ</t>
    </rPh>
    <phoneticPr fontId="5"/>
  </si>
  <si>
    <t>　本市工業用水道事業について、施設の更新についてH27年度に作成したアセットマネジメント計画に基づき実耐用年数で設定し取組むことにしている。
　「①有形固定資産減価償却率」は類似団体平均値と同程度となり、「②管路経年化率」は類似団体平均値と比べ低い数値である。特に新宮水系については老朽化が進み更新の必要性は高まっている。
　「③管路更新率」については、更新実績はないが、老朽化が進んでいる新宮水系について、R13年度から取組む予定としており、今後具体的な事業計画を作成する必要がある。</t>
    <rPh sb="1" eb="2">
      <t>ホン</t>
    </rPh>
    <rPh sb="2" eb="3">
      <t>シ</t>
    </rPh>
    <rPh sb="3" eb="7">
      <t>コウギョウヨウスイ</t>
    </rPh>
    <rPh sb="7" eb="8">
      <t>ドウ</t>
    </rPh>
    <rPh sb="8" eb="10">
      <t>ジギョウ</t>
    </rPh>
    <rPh sb="15" eb="17">
      <t>シセツ</t>
    </rPh>
    <rPh sb="18" eb="20">
      <t>コウシン</t>
    </rPh>
    <rPh sb="27" eb="29">
      <t>ネンド</t>
    </rPh>
    <rPh sb="30" eb="32">
      <t>サクセイ</t>
    </rPh>
    <rPh sb="44" eb="46">
      <t>ケイカク</t>
    </rPh>
    <rPh sb="47" eb="48">
      <t>モト</t>
    </rPh>
    <rPh sb="53" eb="55">
      <t>ネンスウ</t>
    </rPh>
    <rPh sb="56" eb="58">
      <t>セッテイ</t>
    </rPh>
    <rPh sb="59" eb="61">
      <t>トリク</t>
    </rPh>
    <rPh sb="74" eb="78">
      <t>ユウケイコテイ</t>
    </rPh>
    <rPh sb="78" eb="80">
      <t>シサン</t>
    </rPh>
    <rPh sb="80" eb="82">
      <t>ゲンカ</t>
    </rPh>
    <rPh sb="82" eb="85">
      <t>ショウキャクリツ</t>
    </rPh>
    <rPh sb="87" eb="89">
      <t>ルイジ</t>
    </rPh>
    <rPh sb="89" eb="91">
      <t>ダンタイ</t>
    </rPh>
    <rPh sb="91" eb="94">
      <t>ヘイキンチ</t>
    </rPh>
    <rPh sb="95" eb="98">
      <t>ドウテイド</t>
    </rPh>
    <rPh sb="104" eb="106">
      <t>カンロ</t>
    </rPh>
    <rPh sb="106" eb="109">
      <t>ケイネンカ</t>
    </rPh>
    <rPh sb="109" eb="110">
      <t>リツ</t>
    </rPh>
    <rPh sb="112" eb="114">
      <t>ルイジ</t>
    </rPh>
    <rPh sb="114" eb="116">
      <t>ダンタイ</t>
    </rPh>
    <rPh sb="116" eb="118">
      <t>ヘイキン</t>
    </rPh>
    <rPh sb="118" eb="119">
      <t>アタイ</t>
    </rPh>
    <rPh sb="120" eb="121">
      <t>クラ</t>
    </rPh>
    <rPh sb="122" eb="123">
      <t>ヒク</t>
    </rPh>
    <rPh sb="124" eb="126">
      <t>スウチ</t>
    </rPh>
    <rPh sb="130" eb="131">
      <t>トク</t>
    </rPh>
    <rPh sb="132" eb="134">
      <t>シングウ</t>
    </rPh>
    <rPh sb="134" eb="136">
      <t>スイケイ</t>
    </rPh>
    <rPh sb="141" eb="144">
      <t>ロウキュウカ</t>
    </rPh>
    <rPh sb="145" eb="146">
      <t>スス</t>
    </rPh>
    <rPh sb="147" eb="149">
      <t>コウシン</t>
    </rPh>
    <rPh sb="150" eb="153">
      <t>ヒツヨウセイ</t>
    </rPh>
    <rPh sb="154" eb="155">
      <t>タカ</t>
    </rPh>
    <rPh sb="165" eb="167">
      <t>カンロ</t>
    </rPh>
    <rPh sb="167" eb="170">
      <t>コウシンリツ</t>
    </rPh>
    <rPh sb="177" eb="181">
      <t>コウシンジッセキ</t>
    </rPh>
    <rPh sb="186" eb="189">
      <t>ロウキュウカ</t>
    </rPh>
    <rPh sb="190" eb="191">
      <t>スス</t>
    </rPh>
    <rPh sb="195" eb="197">
      <t>シングウ</t>
    </rPh>
    <rPh sb="197" eb="199">
      <t>スイケイ</t>
    </rPh>
    <rPh sb="207" eb="208">
      <t>ネン</t>
    </rPh>
    <rPh sb="208" eb="209">
      <t>ド</t>
    </rPh>
    <rPh sb="211" eb="213">
      <t>トリク</t>
    </rPh>
    <rPh sb="214" eb="216">
      <t>ヨテイ</t>
    </rPh>
    <rPh sb="222" eb="224">
      <t>コンゴ</t>
    </rPh>
    <rPh sb="224" eb="227">
      <t>グタイテキ</t>
    </rPh>
    <phoneticPr fontId="5"/>
  </si>
  <si>
    <t>　本市工業用水道事業が策定している経営戦略の、財政計画において、経営基盤の強化を図り、更新・耐震化の為の資金確保をし、積極的に繰上償還を行い企業債減少をすることとしている。又、投資計画において、アセットマネジメント計画に基づき重要度・優先順位を反映した計画的な投資を行うこととしている。
　令和３年度の進歩状況は概ね経営戦略に沿ったものであり、新宮・柳瀬水系については更新投資等に充てる財源確保をし、富郷水系については繰上償還を実施、企業債残高を減らすことで支払い利息等経費削減に努めた。今後は経営戦略の進歩管理において見直しを検討継続して安定した工業用水の供給と健全で継続可能な事業経営に取組んでいく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</si>
</sst>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57.36</c:v>
                </c:pt>
                <c:pt idx="1">
                  <c:v>58.48</c:v>
                </c:pt>
                <c:pt idx="2">
                  <c:v>58.94</c:v>
                </c:pt>
                <c:pt idx="3">
                  <c:v>59.94</c:v>
                </c:pt>
                <c:pt idx="4">
                  <c:v>61.22</c:v>
                </c:pt>
              </c:numCache>
            </c:numRef>
          </c:val>
          <c:extLst>
            <c:ext xmlns:c16="http://schemas.microsoft.com/office/drawing/2014/chart" uri="{C3380CC4-5D6E-409C-BE32-E72D297353CC}">
              <c16:uniqueId val="{00000000-8711-4AEE-ADF8-F8EF447F5C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8711-4AEE-ADF8-F8EF447F5C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25.68</c:v>
                </c:pt>
                <c:pt idx="1">
                  <c:v>26.67</c:v>
                </c:pt>
                <c:pt idx="2">
                  <c:v>31.44</c:v>
                </c:pt>
                <c:pt idx="3">
                  <c:v>34.53</c:v>
                </c:pt>
                <c:pt idx="4">
                  <c:v>34.53</c:v>
                </c:pt>
              </c:numCache>
            </c:numRef>
          </c:val>
          <c:extLst>
            <c:ext xmlns:c16="http://schemas.microsoft.com/office/drawing/2014/chart" uri="{C3380CC4-5D6E-409C-BE32-E72D297353CC}">
              <c16:uniqueId val="{00000000-0099-4E83-AE80-70DC7AC747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0099-4E83-AE80-70DC7AC747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63-4A23-A9C0-50F5890846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B763-4A23-A9C0-50F5890846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153.62</c:v>
                </c:pt>
                <c:pt idx="1">
                  <c:v>277.44</c:v>
                </c:pt>
                <c:pt idx="2">
                  <c:v>412.22</c:v>
                </c:pt>
                <c:pt idx="3">
                  <c:v>661.82</c:v>
                </c:pt>
                <c:pt idx="4">
                  <c:v>903.75</c:v>
                </c:pt>
              </c:numCache>
            </c:numRef>
          </c:val>
          <c:extLst>
            <c:ext xmlns:c16="http://schemas.microsoft.com/office/drawing/2014/chart" uri="{C3380CC4-5D6E-409C-BE32-E72D297353CC}">
              <c16:uniqueId val="{00000000-1925-4EF8-A8B7-386545768A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1925-4EF8-A8B7-386545768A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629.82000000000005</c:v>
                </c:pt>
                <c:pt idx="1">
                  <c:v>600.54</c:v>
                </c:pt>
                <c:pt idx="2">
                  <c:v>602.80999999999995</c:v>
                </c:pt>
                <c:pt idx="3">
                  <c:v>572.53</c:v>
                </c:pt>
                <c:pt idx="4">
                  <c:v>541.97</c:v>
                </c:pt>
              </c:numCache>
            </c:numRef>
          </c:val>
          <c:extLst>
            <c:ext xmlns:c16="http://schemas.microsoft.com/office/drawing/2014/chart" uri="{C3380CC4-5D6E-409C-BE32-E72D297353CC}">
              <c16:uniqueId val="{00000000-2256-4659-9AFA-3DCBF68026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2256-4659-9AFA-3DCBF68026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146.33000000000001</c:v>
                </c:pt>
                <c:pt idx="1">
                  <c:v>146.54</c:v>
                </c:pt>
                <c:pt idx="2">
                  <c:v>135.63999999999999</c:v>
                </c:pt>
                <c:pt idx="3">
                  <c:v>139.19999999999999</c:v>
                </c:pt>
                <c:pt idx="4">
                  <c:v>140.91</c:v>
                </c:pt>
              </c:numCache>
            </c:numRef>
          </c:val>
          <c:extLst>
            <c:ext xmlns:c16="http://schemas.microsoft.com/office/drawing/2014/chart" uri="{C3380CC4-5D6E-409C-BE32-E72D297353CC}">
              <c16:uniqueId val="{00000000-AF3A-4B2A-BD3F-8EAC08E84F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AF3A-4B2A-BD3F-8EAC08E84F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10.66</c:v>
                </c:pt>
                <c:pt idx="1">
                  <c:v>10.65</c:v>
                </c:pt>
                <c:pt idx="2">
                  <c:v>10.77</c:v>
                </c:pt>
                <c:pt idx="3">
                  <c:v>10.43</c:v>
                </c:pt>
                <c:pt idx="4">
                  <c:v>10.31</c:v>
                </c:pt>
              </c:numCache>
            </c:numRef>
          </c:val>
          <c:extLst>
            <c:ext xmlns:c16="http://schemas.microsoft.com/office/drawing/2014/chart" uri="{C3380CC4-5D6E-409C-BE32-E72D297353CC}">
              <c16:uniqueId val="{00000000-8E5E-480A-915A-8E4952DA53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8E5E-480A-915A-8E4952DA53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80.75</c:v>
                </c:pt>
                <c:pt idx="1">
                  <c:v>83.13</c:v>
                </c:pt>
                <c:pt idx="2">
                  <c:v>83.98</c:v>
                </c:pt>
                <c:pt idx="3">
                  <c:v>87.16</c:v>
                </c:pt>
                <c:pt idx="4">
                  <c:v>82.42</c:v>
                </c:pt>
              </c:numCache>
            </c:numRef>
          </c:val>
          <c:extLst>
            <c:ext xmlns:c16="http://schemas.microsoft.com/office/drawing/2014/chart" uri="{C3380CC4-5D6E-409C-BE32-E72D297353CC}">
              <c16:uniqueId val="{00000000-22FF-4BFF-A433-3874E037D9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22FF-4BFF-A433-3874E037D9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92.16</c:v>
                </c:pt>
                <c:pt idx="1">
                  <c:v>92.12</c:v>
                </c:pt>
                <c:pt idx="2">
                  <c:v>96.91</c:v>
                </c:pt>
                <c:pt idx="3">
                  <c:v>97.02</c:v>
                </c:pt>
                <c:pt idx="4">
                  <c:v>97.02</c:v>
                </c:pt>
              </c:numCache>
            </c:numRef>
          </c:val>
          <c:extLst>
            <c:ext xmlns:c16="http://schemas.microsoft.com/office/drawing/2014/chart" uri="{C3380CC4-5D6E-409C-BE32-E72D297353CC}">
              <c16:uniqueId val="{00000000-2D3C-45C2-B7AF-A842A5C214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2D3C-45C2-B7AF-A842A5C214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F-41A4-8846-65F90A4F0D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C28F-41A4-8846-65F90A4F0D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144.57</c:v>
                </c:pt>
                <c:pt idx="1">
                  <c:v>144.66999999999999</c:v>
                </c:pt>
                <c:pt idx="2">
                  <c:v>134.44</c:v>
                </c:pt>
                <c:pt idx="3">
                  <c:v>137.87</c:v>
                </c:pt>
                <c:pt idx="4">
                  <c:v>139.58000000000001</c:v>
                </c:pt>
              </c:numCache>
            </c:numRef>
          </c:val>
          <c:extLst>
            <c:ext xmlns:c16="http://schemas.microsoft.com/office/drawing/2014/chart" uri="{C3380CC4-5D6E-409C-BE32-E72D297353CC}">
              <c16:uniqueId val="{00000000-CB24-41F7-BEFC-7E484C67DA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CB24-41F7-BEFC-7E484C67DA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A1"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四国中央市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591600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487606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57.3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573970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106</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144.57</v>
      </c>
      <c r="Y32" s="90"/>
      <c r="Z32" s="90"/>
      <c r="AA32" s="90"/>
      <c r="AB32" s="90"/>
      <c r="AC32" s="90"/>
      <c r="AD32" s="90"/>
      <c r="AE32" s="90"/>
      <c r="AF32" s="90"/>
      <c r="AG32" s="90"/>
      <c r="AH32" s="90"/>
      <c r="AI32" s="90"/>
      <c r="AJ32" s="90"/>
      <c r="AK32" s="90"/>
      <c r="AL32" s="90"/>
      <c r="AM32" s="90"/>
      <c r="AN32" s="90"/>
      <c r="AO32" s="90"/>
      <c r="AP32" s="90"/>
      <c r="AQ32" s="91"/>
      <c r="AR32" s="89">
        <f>データ!U6</f>
        <v>144.66999999999999</v>
      </c>
      <c r="AS32" s="90"/>
      <c r="AT32" s="90"/>
      <c r="AU32" s="90"/>
      <c r="AV32" s="90"/>
      <c r="AW32" s="90"/>
      <c r="AX32" s="90"/>
      <c r="AY32" s="90"/>
      <c r="AZ32" s="90"/>
      <c r="BA32" s="90"/>
      <c r="BB32" s="90"/>
      <c r="BC32" s="90"/>
      <c r="BD32" s="90"/>
      <c r="BE32" s="90"/>
      <c r="BF32" s="90"/>
      <c r="BG32" s="90"/>
      <c r="BH32" s="90"/>
      <c r="BI32" s="90"/>
      <c r="BJ32" s="90"/>
      <c r="BK32" s="91"/>
      <c r="BL32" s="89">
        <f>データ!V6</f>
        <v>134.44</v>
      </c>
      <c r="BM32" s="90"/>
      <c r="BN32" s="90"/>
      <c r="BO32" s="90"/>
      <c r="BP32" s="90"/>
      <c r="BQ32" s="90"/>
      <c r="BR32" s="90"/>
      <c r="BS32" s="90"/>
      <c r="BT32" s="90"/>
      <c r="BU32" s="90"/>
      <c r="BV32" s="90"/>
      <c r="BW32" s="90"/>
      <c r="BX32" s="90"/>
      <c r="BY32" s="90"/>
      <c r="BZ32" s="90"/>
      <c r="CA32" s="90"/>
      <c r="CB32" s="90"/>
      <c r="CC32" s="90"/>
      <c r="CD32" s="90"/>
      <c r="CE32" s="91"/>
      <c r="CF32" s="89">
        <f>データ!W6</f>
        <v>137.87</v>
      </c>
      <c r="CG32" s="90"/>
      <c r="CH32" s="90"/>
      <c r="CI32" s="90"/>
      <c r="CJ32" s="90"/>
      <c r="CK32" s="90"/>
      <c r="CL32" s="90"/>
      <c r="CM32" s="90"/>
      <c r="CN32" s="90"/>
      <c r="CO32" s="90"/>
      <c r="CP32" s="90"/>
      <c r="CQ32" s="90"/>
      <c r="CR32" s="90"/>
      <c r="CS32" s="90"/>
      <c r="CT32" s="90"/>
      <c r="CU32" s="90"/>
      <c r="CV32" s="90"/>
      <c r="CW32" s="90"/>
      <c r="CX32" s="90"/>
      <c r="CY32" s="91"/>
      <c r="CZ32" s="89">
        <f>データ!X6</f>
        <v>139.58000000000001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153.62</v>
      </c>
      <c r="JM32" s="90"/>
      <c r="JN32" s="90"/>
      <c r="JO32" s="90"/>
      <c r="JP32" s="90"/>
      <c r="JQ32" s="90"/>
      <c r="JR32" s="90"/>
      <c r="JS32" s="90"/>
      <c r="JT32" s="90"/>
      <c r="JU32" s="90"/>
      <c r="JV32" s="90"/>
      <c r="JW32" s="90"/>
      <c r="JX32" s="90"/>
      <c r="JY32" s="90"/>
      <c r="JZ32" s="90"/>
      <c r="KA32" s="90"/>
      <c r="KB32" s="90"/>
      <c r="KC32" s="90"/>
      <c r="KD32" s="90"/>
      <c r="KE32" s="91"/>
      <c r="KF32" s="89">
        <f>データ!AQ6</f>
        <v>277.44</v>
      </c>
      <c r="KG32" s="90"/>
      <c r="KH32" s="90"/>
      <c r="KI32" s="90"/>
      <c r="KJ32" s="90"/>
      <c r="KK32" s="90"/>
      <c r="KL32" s="90"/>
      <c r="KM32" s="90"/>
      <c r="KN32" s="90"/>
      <c r="KO32" s="90"/>
      <c r="KP32" s="90"/>
      <c r="KQ32" s="90"/>
      <c r="KR32" s="90"/>
      <c r="KS32" s="90"/>
      <c r="KT32" s="90"/>
      <c r="KU32" s="90"/>
      <c r="KV32" s="90"/>
      <c r="KW32" s="90"/>
      <c r="KX32" s="90"/>
      <c r="KY32" s="91"/>
      <c r="KZ32" s="89">
        <f>データ!AR6</f>
        <v>412.22</v>
      </c>
      <c r="LA32" s="90"/>
      <c r="LB32" s="90"/>
      <c r="LC32" s="90"/>
      <c r="LD32" s="90"/>
      <c r="LE32" s="90"/>
      <c r="LF32" s="90"/>
      <c r="LG32" s="90"/>
      <c r="LH32" s="90"/>
      <c r="LI32" s="90"/>
      <c r="LJ32" s="90"/>
      <c r="LK32" s="90"/>
      <c r="LL32" s="90"/>
      <c r="LM32" s="90"/>
      <c r="LN32" s="90"/>
      <c r="LO32" s="90"/>
      <c r="LP32" s="90"/>
      <c r="LQ32" s="90"/>
      <c r="LR32" s="90"/>
      <c r="LS32" s="91"/>
      <c r="LT32" s="89">
        <f>データ!AS6</f>
        <v>661.82</v>
      </c>
      <c r="LU32" s="90"/>
      <c r="LV32" s="90"/>
      <c r="LW32" s="90"/>
      <c r="LX32" s="90"/>
      <c r="LY32" s="90"/>
      <c r="LZ32" s="90"/>
      <c r="MA32" s="90"/>
      <c r="MB32" s="90"/>
      <c r="MC32" s="90"/>
      <c r="MD32" s="90"/>
      <c r="ME32" s="90"/>
      <c r="MF32" s="90"/>
      <c r="MG32" s="90"/>
      <c r="MH32" s="90"/>
      <c r="MI32" s="90"/>
      <c r="MJ32" s="90"/>
      <c r="MK32" s="90"/>
      <c r="ML32" s="90"/>
      <c r="MM32" s="91"/>
      <c r="MN32" s="89">
        <f>データ!AT6</f>
        <v>903.75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629.82000000000005</v>
      </c>
      <c r="OG32" s="90"/>
      <c r="OH32" s="90"/>
      <c r="OI32" s="90"/>
      <c r="OJ32" s="90"/>
      <c r="OK32" s="90"/>
      <c r="OL32" s="90"/>
      <c r="OM32" s="90"/>
      <c r="ON32" s="90"/>
      <c r="OO32" s="90"/>
      <c r="OP32" s="90"/>
      <c r="OQ32" s="90"/>
      <c r="OR32" s="90"/>
      <c r="OS32" s="90"/>
      <c r="OT32" s="90"/>
      <c r="OU32" s="90"/>
      <c r="OV32" s="90"/>
      <c r="OW32" s="90"/>
      <c r="OX32" s="90"/>
      <c r="OY32" s="91"/>
      <c r="OZ32" s="89">
        <f>データ!BB6</f>
        <v>600.54</v>
      </c>
      <c r="PA32" s="90"/>
      <c r="PB32" s="90"/>
      <c r="PC32" s="90"/>
      <c r="PD32" s="90"/>
      <c r="PE32" s="90"/>
      <c r="PF32" s="90"/>
      <c r="PG32" s="90"/>
      <c r="PH32" s="90"/>
      <c r="PI32" s="90"/>
      <c r="PJ32" s="90"/>
      <c r="PK32" s="90"/>
      <c r="PL32" s="90"/>
      <c r="PM32" s="90"/>
      <c r="PN32" s="90"/>
      <c r="PO32" s="90"/>
      <c r="PP32" s="90"/>
      <c r="PQ32" s="90"/>
      <c r="PR32" s="90"/>
      <c r="PS32" s="91"/>
      <c r="PT32" s="89">
        <f>データ!BC6</f>
        <v>602.80999999999995</v>
      </c>
      <c r="PU32" s="90"/>
      <c r="PV32" s="90"/>
      <c r="PW32" s="90"/>
      <c r="PX32" s="90"/>
      <c r="PY32" s="90"/>
      <c r="PZ32" s="90"/>
      <c r="QA32" s="90"/>
      <c r="QB32" s="90"/>
      <c r="QC32" s="90"/>
      <c r="QD32" s="90"/>
      <c r="QE32" s="90"/>
      <c r="QF32" s="90"/>
      <c r="QG32" s="90"/>
      <c r="QH32" s="90"/>
      <c r="QI32" s="90"/>
      <c r="QJ32" s="90"/>
      <c r="QK32" s="90"/>
      <c r="QL32" s="90"/>
      <c r="QM32" s="91"/>
      <c r="QN32" s="89">
        <f>データ!BD6</f>
        <v>572.53</v>
      </c>
      <c r="QO32" s="90"/>
      <c r="QP32" s="90"/>
      <c r="QQ32" s="90"/>
      <c r="QR32" s="90"/>
      <c r="QS32" s="90"/>
      <c r="QT32" s="90"/>
      <c r="QU32" s="90"/>
      <c r="QV32" s="90"/>
      <c r="QW32" s="90"/>
      <c r="QX32" s="90"/>
      <c r="QY32" s="90"/>
      <c r="QZ32" s="90"/>
      <c r="RA32" s="90"/>
      <c r="RB32" s="90"/>
      <c r="RC32" s="90"/>
      <c r="RD32" s="90"/>
      <c r="RE32" s="90"/>
      <c r="RF32" s="90"/>
      <c r="RG32" s="91"/>
      <c r="RH32" s="89">
        <f>データ!BE6</f>
        <v>541.97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107</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146.33000000000001</v>
      </c>
      <c r="Y55" s="90"/>
      <c r="Z55" s="90"/>
      <c r="AA55" s="90"/>
      <c r="AB55" s="90"/>
      <c r="AC55" s="90"/>
      <c r="AD55" s="90"/>
      <c r="AE55" s="90"/>
      <c r="AF55" s="90"/>
      <c r="AG55" s="90"/>
      <c r="AH55" s="90"/>
      <c r="AI55" s="90"/>
      <c r="AJ55" s="90"/>
      <c r="AK55" s="90"/>
      <c r="AL55" s="90"/>
      <c r="AM55" s="90"/>
      <c r="AN55" s="90"/>
      <c r="AO55" s="90"/>
      <c r="AP55" s="90"/>
      <c r="AQ55" s="91"/>
      <c r="AR55" s="89">
        <f>データ!BM6</f>
        <v>146.54</v>
      </c>
      <c r="AS55" s="90"/>
      <c r="AT55" s="90"/>
      <c r="AU55" s="90"/>
      <c r="AV55" s="90"/>
      <c r="AW55" s="90"/>
      <c r="AX55" s="90"/>
      <c r="AY55" s="90"/>
      <c r="AZ55" s="90"/>
      <c r="BA55" s="90"/>
      <c r="BB55" s="90"/>
      <c r="BC55" s="90"/>
      <c r="BD55" s="90"/>
      <c r="BE55" s="90"/>
      <c r="BF55" s="90"/>
      <c r="BG55" s="90"/>
      <c r="BH55" s="90"/>
      <c r="BI55" s="90"/>
      <c r="BJ55" s="90"/>
      <c r="BK55" s="91"/>
      <c r="BL55" s="89">
        <f>データ!BN6</f>
        <v>135.63999999999999</v>
      </c>
      <c r="BM55" s="90"/>
      <c r="BN55" s="90"/>
      <c r="BO55" s="90"/>
      <c r="BP55" s="90"/>
      <c r="BQ55" s="90"/>
      <c r="BR55" s="90"/>
      <c r="BS55" s="90"/>
      <c r="BT55" s="90"/>
      <c r="BU55" s="90"/>
      <c r="BV55" s="90"/>
      <c r="BW55" s="90"/>
      <c r="BX55" s="90"/>
      <c r="BY55" s="90"/>
      <c r="BZ55" s="90"/>
      <c r="CA55" s="90"/>
      <c r="CB55" s="90"/>
      <c r="CC55" s="90"/>
      <c r="CD55" s="90"/>
      <c r="CE55" s="91"/>
      <c r="CF55" s="89">
        <f>データ!BO6</f>
        <v>139.19999999999999</v>
      </c>
      <c r="CG55" s="90"/>
      <c r="CH55" s="90"/>
      <c r="CI55" s="90"/>
      <c r="CJ55" s="90"/>
      <c r="CK55" s="90"/>
      <c r="CL55" s="90"/>
      <c r="CM55" s="90"/>
      <c r="CN55" s="90"/>
      <c r="CO55" s="90"/>
      <c r="CP55" s="90"/>
      <c r="CQ55" s="90"/>
      <c r="CR55" s="90"/>
      <c r="CS55" s="90"/>
      <c r="CT55" s="90"/>
      <c r="CU55" s="90"/>
      <c r="CV55" s="90"/>
      <c r="CW55" s="90"/>
      <c r="CX55" s="90"/>
      <c r="CY55" s="91"/>
      <c r="CZ55" s="89">
        <f>データ!BP6</f>
        <v>140.91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10.66</v>
      </c>
      <c r="ES55" s="90"/>
      <c r="ET55" s="90"/>
      <c r="EU55" s="90"/>
      <c r="EV55" s="90"/>
      <c r="EW55" s="90"/>
      <c r="EX55" s="90"/>
      <c r="EY55" s="90"/>
      <c r="EZ55" s="90"/>
      <c r="FA55" s="90"/>
      <c r="FB55" s="90"/>
      <c r="FC55" s="90"/>
      <c r="FD55" s="90"/>
      <c r="FE55" s="90"/>
      <c r="FF55" s="90"/>
      <c r="FG55" s="90"/>
      <c r="FH55" s="90"/>
      <c r="FI55" s="90"/>
      <c r="FJ55" s="90"/>
      <c r="FK55" s="91"/>
      <c r="FL55" s="89">
        <f>データ!BX6</f>
        <v>10.65</v>
      </c>
      <c r="FM55" s="90"/>
      <c r="FN55" s="90"/>
      <c r="FO55" s="90"/>
      <c r="FP55" s="90"/>
      <c r="FQ55" s="90"/>
      <c r="FR55" s="90"/>
      <c r="FS55" s="90"/>
      <c r="FT55" s="90"/>
      <c r="FU55" s="90"/>
      <c r="FV55" s="90"/>
      <c r="FW55" s="90"/>
      <c r="FX55" s="90"/>
      <c r="FY55" s="90"/>
      <c r="FZ55" s="90"/>
      <c r="GA55" s="90"/>
      <c r="GB55" s="90"/>
      <c r="GC55" s="90"/>
      <c r="GD55" s="90"/>
      <c r="GE55" s="91"/>
      <c r="GF55" s="89">
        <f>データ!BY6</f>
        <v>10.77</v>
      </c>
      <c r="GG55" s="90"/>
      <c r="GH55" s="90"/>
      <c r="GI55" s="90"/>
      <c r="GJ55" s="90"/>
      <c r="GK55" s="90"/>
      <c r="GL55" s="90"/>
      <c r="GM55" s="90"/>
      <c r="GN55" s="90"/>
      <c r="GO55" s="90"/>
      <c r="GP55" s="90"/>
      <c r="GQ55" s="90"/>
      <c r="GR55" s="90"/>
      <c r="GS55" s="90"/>
      <c r="GT55" s="90"/>
      <c r="GU55" s="90"/>
      <c r="GV55" s="90"/>
      <c r="GW55" s="90"/>
      <c r="GX55" s="90"/>
      <c r="GY55" s="91"/>
      <c r="GZ55" s="89">
        <f>データ!BZ6</f>
        <v>10.43</v>
      </c>
      <c r="HA55" s="90"/>
      <c r="HB55" s="90"/>
      <c r="HC55" s="90"/>
      <c r="HD55" s="90"/>
      <c r="HE55" s="90"/>
      <c r="HF55" s="90"/>
      <c r="HG55" s="90"/>
      <c r="HH55" s="90"/>
      <c r="HI55" s="90"/>
      <c r="HJ55" s="90"/>
      <c r="HK55" s="90"/>
      <c r="HL55" s="90"/>
      <c r="HM55" s="90"/>
      <c r="HN55" s="90"/>
      <c r="HO55" s="90"/>
      <c r="HP55" s="90"/>
      <c r="HQ55" s="90"/>
      <c r="HR55" s="90"/>
      <c r="HS55" s="91"/>
      <c r="HT55" s="89">
        <f>データ!CA6</f>
        <v>10.31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80.75</v>
      </c>
      <c r="JM55" s="90"/>
      <c r="JN55" s="90"/>
      <c r="JO55" s="90"/>
      <c r="JP55" s="90"/>
      <c r="JQ55" s="90"/>
      <c r="JR55" s="90"/>
      <c r="JS55" s="90"/>
      <c r="JT55" s="90"/>
      <c r="JU55" s="90"/>
      <c r="JV55" s="90"/>
      <c r="JW55" s="90"/>
      <c r="JX55" s="90"/>
      <c r="JY55" s="90"/>
      <c r="JZ55" s="90"/>
      <c r="KA55" s="90"/>
      <c r="KB55" s="90"/>
      <c r="KC55" s="90"/>
      <c r="KD55" s="90"/>
      <c r="KE55" s="91"/>
      <c r="KF55" s="89">
        <f>データ!CI6</f>
        <v>83.13</v>
      </c>
      <c r="KG55" s="90"/>
      <c r="KH55" s="90"/>
      <c r="KI55" s="90"/>
      <c r="KJ55" s="90"/>
      <c r="KK55" s="90"/>
      <c r="KL55" s="90"/>
      <c r="KM55" s="90"/>
      <c r="KN55" s="90"/>
      <c r="KO55" s="90"/>
      <c r="KP55" s="90"/>
      <c r="KQ55" s="90"/>
      <c r="KR55" s="90"/>
      <c r="KS55" s="90"/>
      <c r="KT55" s="90"/>
      <c r="KU55" s="90"/>
      <c r="KV55" s="90"/>
      <c r="KW55" s="90"/>
      <c r="KX55" s="90"/>
      <c r="KY55" s="91"/>
      <c r="KZ55" s="89">
        <f>データ!CJ6</f>
        <v>83.98</v>
      </c>
      <c r="LA55" s="90"/>
      <c r="LB55" s="90"/>
      <c r="LC55" s="90"/>
      <c r="LD55" s="90"/>
      <c r="LE55" s="90"/>
      <c r="LF55" s="90"/>
      <c r="LG55" s="90"/>
      <c r="LH55" s="90"/>
      <c r="LI55" s="90"/>
      <c r="LJ55" s="90"/>
      <c r="LK55" s="90"/>
      <c r="LL55" s="90"/>
      <c r="LM55" s="90"/>
      <c r="LN55" s="90"/>
      <c r="LO55" s="90"/>
      <c r="LP55" s="90"/>
      <c r="LQ55" s="90"/>
      <c r="LR55" s="90"/>
      <c r="LS55" s="91"/>
      <c r="LT55" s="89">
        <f>データ!CK6</f>
        <v>87.16</v>
      </c>
      <c r="LU55" s="90"/>
      <c r="LV55" s="90"/>
      <c r="LW55" s="90"/>
      <c r="LX55" s="90"/>
      <c r="LY55" s="90"/>
      <c r="LZ55" s="90"/>
      <c r="MA55" s="90"/>
      <c r="MB55" s="90"/>
      <c r="MC55" s="90"/>
      <c r="MD55" s="90"/>
      <c r="ME55" s="90"/>
      <c r="MF55" s="90"/>
      <c r="MG55" s="90"/>
      <c r="MH55" s="90"/>
      <c r="MI55" s="90"/>
      <c r="MJ55" s="90"/>
      <c r="MK55" s="90"/>
      <c r="ML55" s="90"/>
      <c r="MM55" s="91"/>
      <c r="MN55" s="89">
        <f>データ!CL6</f>
        <v>82.42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92.16</v>
      </c>
      <c r="OG55" s="90"/>
      <c r="OH55" s="90"/>
      <c r="OI55" s="90"/>
      <c r="OJ55" s="90"/>
      <c r="OK55" s="90"/>
      <c r="OL55" s="90"/>
      <c r="OM55" s="90"/>
      <c r="ON55" s="90"/>
      <c r="OO55" s="90"/>
      <c r="OP55" s="90"/>
      <c r="OQ55" s="90"/>
      <c r="OR55" s="90"/>
      <c r="OS55" s="90"/>
      <c r="OT55" s="90"/>
      <c r="OU55" s="90"/>
      <c r="OV55" s="90"/>
      <c r="OW55" s="90"/>
      <c r="OX55" s="90"/>
      <c r="OY55" s="91"/>
      <c r="OZ55" s="89">
        <f>データ!CT6</f>
        <v>92.12</v>
      </c>
      <c r="PA55" s="90"/>
      <c r="PB55" s="90"/>
      <c r="PC55" s="90"/>
      <c r="PD55" s="90"/>
      <c r="PE55" s="90"/>
      <c r="PF55" s="90"/>
      <c r="PG55" s="90"/>
      <c r="PH55" s="90"/>
      <c r="PI55" s="90"/>
      <c r="PJ55" s="90"/>
      <c r="PK55" s="90"/>
      <c r="PL55" s="90"/>
      <c r="PM55" s="90"/>
      <c r="PN55" s="90"/>
      <c r="PO55" s="90"/>
      <c r="PP55" s="90"/>
      <c r="PQ55" s="90"/>
      <c r="PR55" s="90"/>
      <c r="PS55" s="91"/>
      <c r="PT55" s="89">
        <f>データ!CU6</f>
        <v>96.91</v>
      </c>
      <c r="PU55" s="90"/>
      <c r="PV55" s="90"/>
      <c r="PW55" s="90"/>
      <c r="PX55" s="90"/>
      <c r="PY55" s="90"/>
      <c r="PZ55" s="90"/>
      <c r="QA55" s="90"/>
      <c r="QB55" s="90"/>
      <c r="QC55" s="90"/>
      <c r="QD55" s="90"/>
      <c r="QE55" s="90"/>
      <c r="QF55" s="90"/>
      <c r="QG55" s="90"/>
      <c r="QH55" s="90"/>
      <c r="QI55" s="90"/>
      <c r="QJ55" s="90"/>
      <c r="QK55" s="90"/>
      <c r="QL55" s="90"/>
      <c r="QM55" s="91"/>
      <c r="QN55" s="89">
        <f>データ!CV6</f>
        <v>97.02</v>
      </c>
      <c r="QO55" s="90"/>
      <c r="QP55" s="90"/>
      <c r="QQ55" s="90"/>
      <c r="QR55" s="90"/>
      <c r="QS55" s="90"/>
      <c r="QT55" s="90"/>
      <c r="QU55" s="90"/>
      <c r="QV55" s="90"/>
      <c r="QW55" s="90"/>
      <c r="QX55" s="90"/>
      <c r="QY55" s="90"/>
      <c r="QZ55" s="90"/>
      <c r="RA55" s="90"/>
      <c r="RB55" s="90"/>
      <c r="RC55" s="90"/>
      <c r="RD55" s="90"/>
      <c r="RE55" s="90"/>
      <c r="RF55" s="90"/>
      <c r="RG55" s="91"/>
      <c r="RH55" s="89">
        <f>データ!CW6</f>
        <v>97.02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108</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57.36</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58.48</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58.94</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59.94</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61.22</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25.68</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26.67</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31.44</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34.53</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34.53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58.88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59.48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60.09</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60.35</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61.07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43.44</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48.09</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50.93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52.07</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50.36</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0.21</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0.13</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0.5</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38</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DFOQmnqEgE7Oj3xBVqMVbtdX7LF/Ec2FKxLvOkWu4x7sy4zRltSmtGtI2FqlMQ3OIBOfw+CULX55YVje+3xuA==" saltValue="5TRrgz3ozMkMj2wxYQHH2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144.57</v>
      </c>
      <c r="U6" s="35">
        <f>U7</f>
        <v>144.66999999999999</v>
      </c>
      <c r="V6" s="35">
        <f>V7</f>
        <v>134.44</v>
      </c>
      <c r="W6" s="35">
        <f>W7</f>
        <v>137.87</v>
      </c>
      <c r="X6" s="35">
        <f t="shared" si="3"/>
        <v>139.58000000000001</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153.62</v>
      </c>
      <c r="AQ6" s="35">
        <f>AQ7</f>
        <v>277.44</v>
      </c>
      <c r="AR6" s="35">
        <f>AR7</f>
        <v>412.22</v>
      </c>
      <c r="AS6" s="35">
        <f>AS7</f>
        <v>661.82</v>
      </c>
      <c r="AT6" s="35">
        <f t="shared" si="3"/>
        <v>903.75</v>
      </c>
      <c r="AU6" s="35">
        <f t="shared" si="3"/>
        <v>379.14</v>
      </c>
      <c r="AV6" s="35">
        <f t="shared" si="3"/>
        <v>394.58</v>
      </c>
      <c r="AW6" s="35">
        <f t="shared" si="3"/>
        <v>368.36</v>
      </c>
      <c r="AX6" s="35">
        <f t="shared" si="3"/>
        <v>380.84</v>
      </c>
      <c r="AY6" s="35">
        <f t="shared" si="3"/>
        <v>424.64</v>
      </c>
      <c r="AZ6" s="33" t="str">
        <f>IF(AZ7="-","【-】","【"&amp;SUBSTITUTE(TEXT(AZ7,"#,##0.00"),"-","△")&amp;"】")</f>
        <v>【462.72】</v>
      </c>
      <c r="BA6" s="35">
        <f t="shared" si="3"/>
        <v>629.82000000000005</v>
      </c>
      <c r="BB6" s="35">
        <f>BB7</f>
        <v>600.54</v>
      </c>
      <c r="BC6" s="35">
        <f>BC7</f>
        <v>602.80999999999995</v>
      </c>
      <c r="BD6" s="35">
        <f>BD7</f>
        <v>572.53</v>
      </c>
      <c r="BE6" s="35">
        <f t="shared" si="3"/>
        <v>541.97</v>
      </c>
      <c r="BF6" s="35">
        <f t="shared" si="3"/>
        <v>242.57</v>
      </c>
      <c r="BG6" s="35">
        <f t="shared" si="3"/>
        <v>235.79</v>
      </c>
      <c r="BH6" s="35">
        <f t="shared" si="3"/>
        <v>227.51</v>
      </c>
      <c r="BI6" s="35">
        <f t="shared" si="3"/>
        <v>225.72</v>
      </c>
      <c r="BJ6" s="35">
        <f t="shared" si="3"/>
        <v>217.8</v>
      </c>
      <c r="BK6" s="33" t="str">
        <f>IF(BK7="-","【-】","【"&amp;SUBSTITUTE(TEXT(BK7,"#,##0.00"),"-","△")&amp;"】")</f>
        <v>【233.92】</v>
      </c>
      <c r="BL6" s="35">
        <f t="shared" si="3"/>
        <v>146.33000000000001</v>
      </c>
      <c r="BM6" s="35">
        <f>BM7</f>
        <v>146.54</v>
      </c>
      <c r="BN6" s="35">
        <f>BN7</f>
        <v>135.63999999999999</v>
      </c>
      <c r="BO6" s="35">
        <f>BO7</f>
        <v>139.19999999999999</v>
      </c>
      <c r="BP6" s="35">
        <f t="shared" si="3"/>
        <v>140.91</v>
      </c>
      <c r="BQ6" s="35">
        <f t="shared" si="3"/>
        <v>119.17</v>
      </c>
      <c r="BR6" s="35">
        <f t="shared" si="3"/>
        <v>117.72</v>
      </c>
      <c r="BS6" s="35">
        <f t="shared" si="3"/>
        <v>117.69</v>
      </c>
      <c r="BT6" s="35">
        <f t="shared" si="3"/>
        <v>116.75</v>
      </c>
      <c r="BU6" s="35">
        <f t="shared" si="3"/>
        <v>115.48</v>
      </c>
      <c r="BV6" s="33" t="str">
        <f>IF(BV7="-","【-】","【"&amp;SUBSTITUTE(TEXT(BV7,"#,##0.00"),"-","△")&amp;"】")</f>
        <v>【112.31】</v>
      </c>
      <c r="BW6" s="35">
        <f t="shared" si="3"/>
        <v>10.66</v>
      </c>
      <c r="BX6" s="35">
        <f>BX7</f>
        <v>10.65</v>
      </c>
      <c r="BY6" s="35">
        <f>BY7</f>
        <v>10.77</v>
      </c>
      <c r="BZ6" s="35">
        <f>BZ7</f>
        <v>10.43</v>
      </c>
      <c r="CA6" s="35">
        <f t="shared" si="3"/>
        <v>10.31</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80.75</v>
      </c>
      <c r="CI6" s="35">
        <f>CI7</f>
        <v>83.13</v>
      </c>
      <c r="CJ6" s="35">
        <f>CJ7</f>
        <v>83.98</v>
      </c>
      <c r="CK6" s="35">
        <f>CK7</f>
        <v>87.16</v>
      </c>
      <c r="CL6" s="35">
        <f t="shared" si="5"/>
        <v>82.42</v>
      </c>
      <c r="CM6" s="35">
        <f t="shared" si="5"/>
        <v>57.69</v>
      </c>
      <c r="CN6" s="35">
        <f t="shared" si="5"/>
        <v>58.56</v>
      </c>
      <c r="CO6" s="35">
        <f t="shared" si="5"/>
        <v>57.96</v>
      </c>
      <c r="CP6" s="35">
        <f t="shared" si="5"/>
        <v>56</v>
      </c>
      <c r="CQ6" s="35">
        <f t="shared" si="5"/>
        <v>56.81</v>
      </c>
      <c r="CR6" s="33" t="str">
        <f>IF(CR7="-","【-】","【"&amp;SUBSTITUTE(TEXT(CR7,"#,##0.00"),"-","△")&amp;"】")</f>
        <v>【54.01】</v>
      </c>
      <c r="CS6" s="35">
        <f t="shared" ref="CS6:DB6" si="6">CS7</f>
        <v>92.16</v>
      </c>
      <c r="CT6" s="35">
        <f>CT7</f>
        <v>92.12</v>
      </c>
      <c r="CU6" s="35">
        <f>CU7</f>
        <v>96.91</v>
      </c>
      <c r="CV6" s="35">
        <f>CV7</f>
        <v>97.02</v>
      </c>
      <c r="CW6" s="35">
        <f t="shared" si="6"/>
        <v>97.02</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57.36</v>
      </c>
      <c r="DE6" s="35">
        <f>DE7</f>
        <v>58.48</v>
      </c>
      <c r="DF6" s="35">
        <f>DF7</f>
        <v>58.94</v>
      </c>
      <c r="DG6" s="35">
        <f>DG7</f>
        <v>59.94</v>
      </c>
      <c r="DH6" s="35">
        <f t="shared" si="7"/>
        <v>61.22</v>
      </c>
      <c r="DI6" s="35">
        <f t="shared" si="7"/>
        <v>58.88</v>
      </c>
      <c r="DJ6" s="35">
        <f t="shared" si="7"/>
        <v>59.48</v>
      </c>
      <c r="DK6" s="35">
        <f t="shared" si="7"/>
        <v>60.09</v>
      </c>
      <c r="DL6" s="35">
        <f t="shared" si="7"/>
        <v>60.35</v>
      </c>
      <c r="DM6" s="35">
        <f t="shared" si="7"/>
        <v>61.07</v>
      </c>
      <c r="DN6" s="33" t="str">
        <f>IF(DN7="-","【-】","【"&amp;SUBSTITUTE(TEXT(DN7,"#,##0.00"),"-","△")&amp;"】")</f>
        <v>【60.20】</v>
      </c>
      <c r="DO6" s="35">
        <f t="shared" ref="DO6:DX6" si="8">DO7</f>
        <v>25.68</v>
      </c>
      <c r="DP6" s="35">
        <f>DP7</f>
        <v>26.67</v>
      </c>
      <c r="DQ6" s="35">
        <f>DQ7</f>
        <v>31.44</v>
      </c>
      <c r="DR6" s="35">
        <f>DR7</f>
        <v>34.53</v>
      </c>
      <c r="DS6" s="35">
        <f t="shared" si="8"/>
        <v>34.53</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89</v>
      </c>
      <c r="C7" s="37" t="s">
        <v>90</v>
      </c>
      <c r="D7" s="37" t="s">
        <v>91</v>
      </c>
      <c r="E7" s="37" t="s">
        <v>92</v>
      </c>
      <c r="F7" s="37" t="s">
        <v>93</v>
      </c>
      <c r="G7" s="37" t="s">
        <v>94</v>
      </c>
      <c r="H7" s="37" t="s">
        <v>95</v>
      </c>
      <c r="I7" s="37" t="s">
        <v>96</v>
      </c>
      <c r="J7" s="37" t="s">
        <v>97</v>
      </c>
      <c r="K7" s="38">
        <v>591600</v>
      </c>
      <c r="L7" s="37" t="s">
        <v>98</v>
      </c>
      <c r="M7" s="38">
        <v>2</v>
      </c>
      <c r="N7" s="38">
        <v>487606</v>
      </c>
      <c r="O7" s="39" t="s">
        <v>99</v>
      </c>
      <c r="P7" s="39">
        <v>57.3</v>
      </c>
      <c r="Q7" s="38">
        <v>61</v>
      </c>
      <c r="R7" s="38">
        <v>573970</v>
      </c>
      <c r="S7" s="37" t="s">
        <v>100</v>
      </c>
      <c r="T7" s="40">
        <v>144.57</v>
      </c>
      <c r="U7" s="40">
        <v>144.66999999999999</v>
      </c>
      <c r="V7" s="40">
        <v>134.44</v>
      </c>
      <c r="W7" s="40">
        <v>137.87</v>
      </c>
      <c r="X7" s="40">
        <v>139.58000000000001</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153.62</v>
      </c>
      <c r="AQ7" s="40">
        <v>277.44</v>
      </c>
      <c r="AR7" s="40">
        <v>412.22</v>
      </c>
      <c r="AS7" s="40">
        <v>661.82</v>
      </c>
      <c r="AT7" s="40">
        <v>903.75</v>
      </c>
      <c r="AU7" s="40">
        <v>379.14</v>
      </c>
      <c r="AV7" s="40">
        <v>394.58</v>
      </c>
      <c r="AW7" s="40">
        <v>368.36</v>
      </c>
      <c r="AX7" s="40">
        <v>380.84</v>
      </c>
      <c r="AY7" s="40">
        <v>424.64</v>
      </c>
      <c r="AZ7" s="40">
        <v>462.72</v>
      </c>
      <c r="BA7" s="40">
        <v>629.82000000000005</v>
      </c>
      <c r="BB7" s="40">
        <v>600.54</v>
      </c>
      <c r="BC7" s="40">
        <v>602.80999999999995</v>
      </c>
      <c r="BD7" s="40">
        <v>572.53</v>
      </c>
      <c r="BE7" s="40">
        <v>541.97</v>
      </c>
      <c r="BF7" s="40">
        <v>242.57</v>
      </c>
      <c r="BG7" s="40">
        <v>235.79</v>
      </c>
      <c r="BH7" s="40">
        <v>227.51</v>
      </c>
      <c r="BI7" s="40">
        <v>225.72</v>
      </c>
      <c r="BJ7" s="40">
        <v>217.8</v>
      </c>
      <c r="BK7" s="40">
        <v>233.92</v>
      </c>
      <c r="BL7" s="40">
        <v>146.33000000000001</v>
      </c>
      <c r="BM7" s="40">
        <v>146.54</v>
      </c>
      <c r="BN7" s="40">
        <v>135.63999999999999</v>
      </c>
      <c r="BO7" s="40">
        <v>139.19999999999999</v>
      </c>
      <c r="BP7" s="40">
        <v>140.91</v>
      </c>
      <c r="BQ7" s="40">
        <v>119.17</v>
      </c>
      <c r="BR7" s="40">
        <v>117.72</v>
      </c>
      <c r="BS7" s="40">
        <v>117.69</v>
      </c>
      <c r="BT7" s="40">
        <v>116.75</v>
      </c>
      <c r="BU7" s="40">
        <v>115.48</v>
      </c>
      <c r="BV7" s="40">
        <v>112.31</v>
      </c>
      <c r="BW7" s="40">
        <v>10.66</v>
      </c>
      <c r="BX7" s="40">
        <v>10.65</v>
      </c>
      <c r="BY7" s="40">
        <v>10.77</v>
      </c>
      <c r="BZ7" s="40">
        <v>10.43</v>
      </c>
      <c r="CA7" s="40">
        <v>10.31</v>
      </c>
      <c r="CB7" s="40">
        <v>16.8</v>
      </c>
      <c r="CC7" s="40">
        <v>17.03</v>
      </c>
      <c r="CD7" s="40">
        <v>17.07</v>
      </c>
      <c r="CE7" s="40">
        <v>17.22</v>
      </c>
      <c r="CF7" s="40">
        <v>17.440000000000001</v>
      </c>
      <c r="CG7" s="40">
        <v>19.07</v>
      </c>
      <c r="CH7" s="40">
        <v>80.75</v>
      </c>
      <c r="CI7" s="40">
        <v>83.13</v>
      </c>
      <c r="CJ7" s="40">
        <v>83.98</v>
      </c>
      <c r="CK7" s="40">
        <v>87.16</v>
      </c>
      <c r="CL7" s="40">
        <v>82.42</v>
      </c>
      <c r="CM7" s="40">
        <v>57.69</v>
      </c>
      <c r="CN7" s="40">
        <v>58.56</v>
      </c>
      <c r="CO7" s="40">
        <v>57.96</v>
      </c>
      <c r="CP7" s="40">
        <v>56</v>
      </c>
      <c r="CQ7" s="40">
        <v>56.81</v>
      </c>
      <c r="CR7" s="40">
        <v>54.01</v>
      </c>
      <c r="CS7" s="40">
        <v>92.16</v>
      </c>
      <c r="CT7" s="40">
        <v>92.12</v>
      </c>
      <c r="CU7" s="40">
        <v>96.91</v>
      </c>
      <c r="CV7" s="40">
        <v>97.02</v>
      </c>
      <c r="CW7" s="40">
        <v>97.02</v>
      </c>
      <c r="CX7" s="40">
        <v>79.2</v>
      </c>
      <c r="CY7" s="40">
        <v>80.5</v>
      </c>
      <c r="CZ7" s="40">
        <v>80.540000000000006</v>
      </c>
      <c r="DA7" s="40">
        <v>80.08</v>
      </c>
      <c r="DB7" s="40">
        <v>79.69</v>
      </c>
      <c r="DC7" s="40">
        <v>76.67</v>
      </c>
      <c r="DD7" s="40">
        <v>57.36</v>
      </c>
      <c r="DE7" s="40">
        <v>58.48</v>
      </c>
      <c r="DF7" s="40">
        <v>58.94</v>
      </c>
      <c r="DG7" s="40">
        <v>59.94</v>
      </c>
      <c r="DH7" s="40">
        <v>61.22</v>
      </c>
      <c r="DI7" s="40">
        <v>58.88</v>
      </c>
      <c r="DJ7" s="40">
        <v>59.48</v>
      </c>
      <c r="DK7" s="40">
        <v>60.09</v>
      </c>
      <c r="DL7" s="40">
        <v>60.35</v>
      </c>
      <c r="DM7" s="40">
        <v>61.07</v>
      </c>
      <c r="DN7" s="40">
        <v>60.2</v>
      </c>
      <c r="DO7" s="40">
        <v>25.68</v>
      </c>
      <c r="DP7" s="40">
        <v>26.67</v>
      </c>
      <c r="DQ7" s="40">
        <v>31.44</v>
      </c>
      <c r="DR7" s="40">
        <v>34.53</v>
      </c>
      <c r="DS7" s="40">
        <v>34.53</v>
      </c>
      <c r="DT7" s="40">
        <v>43.44</v>
      </c>
      <c r="DU7" s="40">
        <v>48.09</v>
      </c>
      <c r="DV7" s="40">
        <v>50.93</v>
      </c>
      <c r="DW7" s="40">
        <v>52.07</v>
      </c>
      <c r="DX7" s="40">
        <v>50.36</v>
      </c>
      <c r="DY7" s="40">
        <v>48.27</v>
      </c>
      <c r="DZ7" s="40">
        <v>0</v>
      </c>
      <c r="EA7" s="40">
        <v>0</v>
      </c>
      <c r="EB7" s="40">
        <v>0</v>
      </c>
      <c r="EC7" s="40">
        <v>0</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144.57</v>
      </c>
      <c r="V11" s="48">
        <f>IF(U6="-",NA(),U6)</f>
        <v>144.66999999999999</v>
      </c>
      <c r="W11" s="48">
        <f>IF(V6="-",NA(),V6)</f>
        <v>134.44</v>
      </c>
      <c r="X11" s="48">
        <f>IF(W6="-",NA(),W6)</f>
        <v>137.87</v>
      </c>
      <c r="Y11" s="48">
        <f>IF(X6="-",NA(),X6)</f>
        <v>139.58000000000001</v>
      </c>
      <c r="AE11" s="47" t="s">
        <v>23</v>
      </c>
      <c r="AF11" s="48">
        <f>IF(AE6="-",NA(),AE6)</f>
        <v>0</v>
      </c>
      <c r="AG11" s="48">
        <f>IF(AF6="-",NA(),AF6)</f>
        <v>0</v>
      </c>
      <c r="AH11" s="48">
        <f>IF(AG6="-",NA(),AG6)</f>
        <v>0</v>
      </c>
      <c r="AI11" s="48">
        <f>IF(AH6="-",NA(),AH6)</f>
        <v>0</v>
      </c>
      <c r="AJ11" s="48">
        <f>IF(AI6="-",NA(),AI6)</f>
        <v>0</v>
      </c>
      <c r="AP11" s="47" t="s">
        <v>23</v>
      </c>
      <c r="AQ11" s="48">
        <f>IF(AP6="-",NA(),AP6)</f>
        <v>153.62</v>
      </c>
      <c r="AR11" s="48">
        <f>IF(AQ6="-",NA(),AQ6)</f>
        <v>277.44</v>
      </c>
      <c r="AS11" s="48">
        <f>IF(AR6="-",NA(),AR6)</f>
        <v>412.22</v>
      </c>
      <c r="AT11" s="48">
        <f>IF(AS6="-",NA(),AS6)</f>
        <v>661.82</v>
      </c>
      <c r="AU11" s="48">
        <f>IF(AT6="-",NA(),AT6)</f>
        <v>903.75</v>
      </c>
      <c r="BA11" s="47" t="s">
        <v>23</v>
      </c>
      <c r="BB11" s="48">
        <f>IF(BA6="-",NA(),BA6)</f>
        <v>629.82000000000005</v>
      </c>
      <c r="BC11" s="48">
        <f>IF(BB6="-",NA(),BB6)</f>
        <v>600.54</v>
      </c>
      <c r="BD11" s="48">
        <f>IF(BC6="-",NA(),BC6)</f>
        <v>602.80999999999995</v>
      </c>
      <c r="BE11" s="48">
        <f>IF(BD6="-",NA(),BD6)</f>
        <v>572.53</v>
      </c>
      <c r="BF11" s="48">
        <f>IF(BE6="-",NA(),BE6)</f>
        <v>541.97</v>
      </c>
      <c r="BL11" s="47" t="s">
        <v>23</v>
      </c>
      <c r="BM11" s="48">
        <f>IF(BL6="-",NA(),BL6)</f>
        <v>146.33000000000001</v>
      </c>
      <c r="BN11" s="48">
        <f>IF(BM6="-",NA(),BM6)</f>
        <v>146.54</v>
      </c>
      <c r="BO11" s="48">
        <f>IF(BN6="-",NA(),BN6)</f>
        <v>135.63999999999999</v>
      </c>
      <c r="BP11" s="48">
        <f>IF(BO6="-",NA(),BO6)</f>
        <v>139.19999999999999</v>
      </c>
      <c r="BQ11" s="48">
        <f>IF(BP6="-",NA(),BP6)</f>
        <v>140.91</v>
      </c>
      <c r="BW11" s="47" t="s">
        <v>23</v>
      </c>
      <c r="BX11" s="48">
        <f>IF(BW6="-",NA(),BW6)</f>
        <v>10.66</v>
      </c>
      <c r="BY11" s="48">
        <f>IF(BX6="-",NA(),BX6)</f>
        <v>10.65</v>
      </c>
      <c r="BZ11" s="48">
        <f>IF(BY6="-",NA(),BY6)</f>
        <v>10.77</v>
      </c>
      <c r="CA11" s="48">
        <f>IF(BZ6="-",NA(),BZ6)</f>
        <v>10.43</v>
      </c>
      <c r="CB11" s="48">
        <f>IF(CA6="-",NA(),CA6)</f>
        <v>10.31</v>
      </c>
      <c r="CH11" s="47" t="s">
        <v>23</v>
      </c>
      <c r="CI11" s="48">
        <f>IF(CH6="-",NA(),CH6)</f>
        <v>80.75</v>
      </c>
      <c r="CJ11" s="48">
        <f>IF(CI6="-",NA(),CI6)</f>
        <v>83.13</v>
      </c>
      <c r="CK11" s="48">
        <f>IF(CJ6="-",NA(),CJ6)</f>
        <v>83.98</v>
      </c>
      <c r="CL11" s="48">
        <f>IF(CK6="-",NA(),CK6)</f>
        <v>87.16</v>
      </c>
      <c r="CM11" s="48">
        <f>IF(CL6="-",NA(),CL6)</f>
        <v>82.42</v>
      </c>
      <c r="CS11" s="47" t="s">
        <v>23</v>
      </c>
      <c r="CT11" s="48">
        <f>IF(CS6="-",NA(),CS6)</f>
        <v>92.16</v>
      </c>
      <c r="CU11" s="48">
        <f>IF(CT6="-",NA(),CT6)</f>
        <v>92.12</v>
      </c>
      <c r="CV11" s="48">
        <f>IF(CU6="-",NA(),CU6)</f>
        <v>96.91</v>
      </c>
      <c r="CW11" s="48">
        <f>IF(CV6="-",NA(),CV6)</f>
        <v>97.02</v>
      </c>
      <c r="CX11" s="48">
        <f>IF(CW6="-",NA(),CW6)</f>
        <v>97.02</v>
      </c>
      <c r="DD11" s="47" t="s">
        <v>23</v>
      </c>
      <c r="DE11" s="48">
        <f>IF(DD6="-",NA(),DD6)</f>
        <v>57.36</v>
      </c>
      <c r="DF11" s="48">
        <f>IF(DE6="-",NA(),DE6)</f>
        <v>58.48</v>
      </c>
      <c r="DG11" s="48">
        <f>IF(DF6="-",NA(),DF6)</f>
        <v>58.94</v>
      </c>
      <c r="DH11" s="48">
        <f>IF(DG6="-",NA(),DG6)</f>
        <v>59.94</v>
      </c>
      <c r="DI11" s="48">
        <f>IF(DH6="-",NA(),DH6)</f>
        <v>61.22</v>
      </c>
      <c r="DO11" s="47" t="s">
        <v>23</v>
      </c>
      <c r="DP11" s="48">
        <f>IF(DO6="-",NA(),DO6)</f>
        <v>25.68</v>
      </c>
      <c r="DQ11" s="48">
        <f>IF(DP6="-",NA(),DP6)</f>
        <v>26.67</v>
      </c>
      <c r="DR11" s="48">
        <f>IF(DQ6="-",NA(),DQ6)</f>
        <v>31.44</v>
      </c>
      <c r="DS11" s="48">
        <f>IF(DR6="-",NA(),DR6)</f>
        <v>34.53</v>
      </c>
      <c r="DT11" s="48">
        <f>IF(DS6="-",NA(),DS6)</f>
        <v>34.53</v>
      </c>
      <c r="DZ11" s="47" t="s">
        <v>23</v>
      </c>
      <c r="EA11" s="48">
        <f>IF(DZ6="-",NA(),DZ6)</f>
        <v>0</v>
      </c>
      <c r="EB11" s="48">
        <f>IF(EA6="-",NA(),EA6)</f>
        <v>0</v>
      </c>
      <c r="EC11" s="48">
        <f>IF(EB6="-",NA(),EB6)</f>
        <v>0</v>
      </c>
      <c r="ED11" s="48">
        <f>IF(EC6="-",NA(),EC6)</f>
        <v>0</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中谷郁美</cp:lastModifiedBy>
  <cp:lastPrinted>2023-01-23T08:00:37Z</cp:lastPrinted>
  <dcterms:created xsi:type="dcterms:W3CDTF">2022-12-01T02:36:20Z</dcterms:created>
  <dcterms:modified xsi:type="dcterms:W3CDTF">2023-01-23T08:03:35Z</dcterms:modified>
  <cp:category/>
</cp:coreProperties>
</file>