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財政課\財政課（本庁）\財政課\課内関係\HP\HP作成作業\R4年度作成分\財政状況資料集\"/>
    </mc:Choice>
  </mc:AlternateContent>
  <bookViews>
    <workbookView xWindow="0" yWindow="0" windowWidth="15360" windowHeight="7635"/>
  </bookViews>
  <sheets>
    <sheet name="総括表（注釈修正）" sheetId="10" r:id="rId1"/>
    <sheet name="普通会計の状況 (差替え)" sheetId="18" r:id="rId2"/>
    <sheet name="各会計、関係団体の財政状況及び健全化判断比率" sheetId="12" r:id="rId3"/>
    <sheet name="財政比較分析表（注釈修正）"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<sst xmlns="http://schemas.openxmlformats.org/spreadsheetml/2006/main" count="1141" uniqueCount="609">
  <si>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</si>
  <si>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</si>
  <si>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</si>
  <si>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</si>
  <si>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</si>
  <si>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</si>
  <si>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</si>
  <si>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</si>
  <si>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</si>
  <si>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</si>
  <si>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</si>
  <si>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</si>
  <si>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</si>
  <si>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</si>
  <si>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</si>
  <si>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</si>
  <si>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</si>
  <si>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</si>
  <si>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</si>
  <si>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</si>
  <si>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</si>
  <si>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</si>
  <si>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</si>
  <si>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</si>
  <si>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</si>
  <si>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</si>
  <si>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</si>
  <si>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</si>
  <si>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</si>
  <si>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</si>
  <si>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</si>
  <si>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</si>
  <si>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</si>
  <si>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</si>
  <si>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</si>
  <si>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</si>
  <si>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</si>
  <si>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</si>
  <si>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</si>
  <si>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</si>
  <si>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</si>
  <si>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</si>
  <si>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</si>
  <si>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</si>
  <si>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</si>
  <si>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</si>
  <si>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</si>
  <si>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</si>
  <si>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</si>
  <si>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</si>
  <si>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</si>
  <si>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</si>
  <si>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</si>
  <si>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</si>
  <si>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</si>
  <si>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</si>
  <si>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</si>
  <si>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</si>
  <si>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</si>
  <si>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</si>
  <si>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</si>
  <si>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</si>
  <si>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</si>
  <si>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</si>
  <si>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</si>
  <si>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</si>
  <si>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</si>
  <si>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</si>
  <si>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</si>
  <si>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</si>
  <si>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</si>
  <si>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</si>
  <si>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</si>
  <si>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</si>
  <si>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</si>
  <si>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</si>
  <si>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</si>
  <si>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</si>
  <si>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</si>
  <si>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</si>
  <si>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</si>
  <si>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</si>
  <si>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</si>
  <si>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</si>
  <si>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</si>
  <si>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</si>
  <si>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</si>
  <si>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</si>
  <si>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</si>
  <si>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</si>
  <si>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</si>
  <si>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</si>
  <si>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</si>
  <si>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</si>
  <si>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</si>
  <si>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</si>
  <si>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</si>
  <si>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</si>
  <si>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</si>
  <si>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</si>
  <si>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</si>
  <si>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</si>
  <si>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</si>
  <si>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</si>
  <si>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</si>
  <si>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</si>
  <si>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</si>
  <si>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</si>
  <si>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</si>
  <si>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</si>
  <si>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</si>
  <si>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</si>
  <si>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</si>
  <si>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</si>
  <si>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</si>
  <si>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</si>
  <si>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</si>
  <si>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</si>
  <si>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</si>
  <si>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</si>
  <si>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</si>
  <si>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</si>
  <si>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</si>
  <si>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</si>
  <si>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</si>
  <si>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</si>
  <si>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</si>
  <si>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</si>
  <si>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</si>
  <si>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</si>
  <si>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</si>
  <si>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</si>
  <si>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</si>
  <si>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</si>
  <si>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</si>
  <si>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</si>
  <si>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</si>
  <si>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</si>
  <si>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</si>
  <si>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</si>
  <si>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</si>
  <si>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</si>
  <si>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</si>
  <si>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</si>
  <si>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</si>
  <si>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</si>
  <si>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</si>
  <si>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</si>
  <si>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</si>
  <si>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</si>
  <si>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</si>
  <si>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</si>
  <si>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</si>
  <si>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</si>
  <si>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</si>
  <si>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</si>
  <si>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</si>
  <si>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</si>
  <si>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</si>
  <si>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</si>
  <si>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</si>
  <si>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</si>
  <si>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</si>
  <si>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</si>
  <si>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</si>
  <si>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</si>
  <si>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</si>
  <si>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</si>
  <si>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</si>
  <si>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</si>
  <si>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</si>
  <si>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</si>
  <si>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</si>
  <si>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</si>
  <si>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</si>
  <si>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</si>
  <si>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</si>
  <si>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</si>
  <si>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</si>
  <si>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</si>
  <si>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</si>
  <si>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</si>
  <si>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</si>
  <si>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</si>
  <si>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</si>
  <si>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</si>
  <si>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</si>
  <si>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</si>
  <si>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</si>
  <si>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</si>
  <si>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</si>
  <si>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</si>
  <si>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</si>
  <si>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</si>
  <si>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</si>
  <si>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</si>
  <si>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</si>
  <si>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</si>
  <si>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</si>
  <si>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</si>
  <si>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</si>
  <si>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</si>
  <si>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</si>
  <si>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</si>
  <si>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</si>
  <si>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</si>
  <si>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</si>
  <si>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</si>
  <si>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</si>
  <si>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</si>
  <si>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</si>
  <si>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</si>
  <si>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</si>
  <si>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</si>
  <si>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</si>
  <si>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</si>
  <si>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</si>
  <si>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</si>
  <si>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</si>
  <si>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</si>
  <si>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</si>
  <si>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</si>
  <si>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</si>
  <si>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</si>
  <si>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</si>
  <si>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</si>
  <si>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</si>
  <si>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</si>
  <si>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</si>
  <si>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</si>
  <si>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</si>
  <si>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</si>
  <si>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</si>
  <si>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</si>
  <si>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</si>
  <si>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</si>
  <si>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</si>
  <si>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</si>
  <si>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</si>
  <si>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</si>
  <si>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</si>
  <si>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</si>
  <si>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</si>
  <si>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</si>
  <si>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</si>
  <si>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</si>
  <si>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</si>
  <si>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</si>
  <si>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</si>
  <si>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</si>
  <si>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</si>
  <si>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</si>
  <si>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</si>
  <si>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</si>
  <si>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</si>
  <si>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</si>
  <si>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</si>
  <si>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</si>
  <si>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</si>
  <si>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</si>
  <si>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</si>
  <si>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</si>
  <si>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</si>
  <si>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</si>
  <si>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</si>
  <si>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</si>
  <si>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</si>
  <si>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</si>
  <si>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</si>
  <si>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</si>
  <si>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</si>
  <si>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</si>
  <si>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</si>
  <si>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</si>
  <si>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</si>
  <si>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</si>
  <si>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</si>
  <si>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</si>
  <si>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</si>
  <si>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</si>
  <si>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</si>
  <si>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</si>
  <si>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</si>
  <si>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</si>
  <si>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</si>
  <si>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</si>
  <si>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</si>
  <si>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</si>
  <si>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</si>
  <si>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</si>
  <si>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</si>
  <si>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</si>
  <si>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</si>
  <si>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</si>
  <si>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</si>
  <si>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</si>
  <si>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</si>
  <si>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</si>
  <si>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</si>
  <si>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</si>
  <si>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</si>
  <si>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</si>
  <si>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</si>
  <si>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</si>
  <si>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</si>
  <si>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</si>
  <si>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</si>
  <si>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</si>
  <si>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</si>
  <si>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</si>
  <si>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</si>
  <si>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</si>
  <si>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</si>
  <si>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</si>
  <si>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</si>
  <si>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</si>
  <si>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</si>
  <si>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</si>
  <si>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</si>
  <si>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</si>
  <si>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</si>
  <si>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</si>
  <si>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</si>
  <si>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</si>
  <si>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</si>
  <si>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</si>
  <si>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</si>
  <si>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</si>
  <si>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</si>
  <si>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</si>
  <si>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</si>
  <si>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</si>
  <si>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</si>
  <si>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</si>
  <si>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</si>
  <si>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</si>
  <si>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</si>
  <si>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</si>
  <si>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</si>
  <si>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</si>
  <si>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</si>
  <si>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</si>
  <si>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</si>
  <si>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</si>
  <si>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</si>
  <si>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</si>
  <si>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</si>
  <si>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</si>
  <si>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</si>
  <si>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</si>
  <si>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</si>
  <si>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</si>
  <si>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</si>
  <si>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</si>
  <si>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</si>
  <si>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</si>
  <si>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</si>
  <si>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</si>
  <si>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</si>
  <si>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</si>
  <si>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</si>
  <si>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</si>
  <si>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</si>
  <si>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</si>
  <si>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</si>
  <si>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</si>
  <si>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</si>
  <si>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</si>
  <si>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</si>
  <si>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</si>
  <si>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</si>
  <si>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</si>
  <si>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</si>
  <si>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</si>
  <si>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</si>
  <si>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</si>
  <si>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</si>
  <si>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</si>
  <si>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</si>
  <si>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</si>
  <si>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</si>
  <si>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</si>
  <si>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</si>
  <si>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</si>
  <si>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</si>
  <si>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</si>
  <si>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</si>
  <si>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</si>
  <si>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</si>
  <si>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</si>
  <si>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</si>
  <si>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</si>
  <si>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</si>
  <si>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</si>
  <si>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</si>
  <si>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</si>
  <si>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</si>
  <si>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</si>
  <si>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</si>
  <si>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</si>
  <si>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</si>
  <si>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</si>
  <si>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</si>
  <si>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</si>
  <si>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</si>
  <si>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</si>
  <si>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</si>
  <si>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</si>
  <si>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</si>
  <si>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</si>
  <si>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工業用水道事業会計</t>
    <phoneticPr fontId="5"/>
  </si>
  <si>
    <t>公共下水道事業会計</t>
    <phoneticPr fontId="5"/>
  </si>
  <si>
    <t>港湾上屋事業特別会計</t>
    <phoneticPr fontId="5"/>
  </si>
  <si>
    <t>法非適用企業</t>
    <phoneticPr fontId="5"/>
  </si>
  <si>
    <t>西部臨海土地造成事業特別会計</t>
    <phoneticPr fontId="5"/>
  </si>
  <si>
    <t>法非適用企業</t>
    <phoneticPr fontId="5"/>
  </si>
  <si>
    <t>寒川東部臨海土地造成事業特別会計</t>
    <phoneticPr fontId="5"/>
  </si>
  <si>
    <t>城山下臨海土地造成事業特別会計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</si>
  <si>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</si>
  <si>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</si>
  <si>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</si>
  <si>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</si>
  <si>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</si>
  <si>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</si>
  <si>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</si>
  <si>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</si>
  <si>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</si>
  <si>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</si>
  <si>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</si>
  <si>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</si>
  <si>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</si>
  <si>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</si>
  <si>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</si>
  <si>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</si>
  <si>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</si>
  <si>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</si>
  <si>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</si>
  <si>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</si>
  <si>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</si>
  <si>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</si>
  <si>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</si>
  <si>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</si>
  <si>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</si>
  <si>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</si>
  <si>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</si>
  <si>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</si>
  <si>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</si>
  <si>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</si>
  <si>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</si>
  <si>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</si>
  <si>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</si>
  <si>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</si>
  <si>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</si>
  <si>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</si>
  <si>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</si>
  <si>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</si>
  <si>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</si>
  <si>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</si>
  <si>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</si>
  <si>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</si>
  <si>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</si>
  <si>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</si>
  <si>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</si>
  <si>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</si>
  <si>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</si>
  <si>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</si>
  <si>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</si>
  <si>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</si>
  <si>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</si>
  <si>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</si>
  <si>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</si>
  <si>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</si>
  <si>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</si>
  <si>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</si>
  <si>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</si>
  <si>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</si>
  <si>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</si>
  <si>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</si>
  <si>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寒川東部臨海土地造成事業特別会計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</si>
  <si>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</si>
  <si>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</si>
  <si>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</si>
  <si>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</si>
  <si>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</si>
  <si>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</si>
  <si>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</si>
  <si>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</si>
  <si>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</si>
  <si>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</si>
  <si>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</si>
  <si>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</si>
  <si>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</si>
  <si>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</si>
  <si>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</si>
  <si>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</si>
  <si>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</si>
  <si>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</si>
  <si>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</si>
  <si>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</si>
  <si>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</si>
  <si>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</si>
  <si>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</si>
  <si>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</si>
  <si>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</si>
  <si>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</si>
  <si>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</si>
  <si>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</si>
  <si>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</si>
  <si>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</si>
  <si>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</si>
  <si>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</si>
  <si>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</si>
  <si>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</si>
  <si>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</si>
  <si>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</si>
  <si>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</si>
  <si>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</si>
  <si>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</si>
  <si>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</si>
  <si>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</si>
  <si>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</si>
  <si>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</si>
  <si>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</si>
  <si>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</si>
  <si>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</si>
  <si>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</si>
  <si>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</si>
  <si>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</si>
  <si>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</si>
  <si>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</si>
  <si>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</si>
  <si>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</si>
  <si>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</si>
  <si>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</si>
  <si>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</si>
  <si>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</si>
  <si>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</si>
  <si>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</si>
  <si>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</si>
  <si>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</si>
  <si>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</si>
  <si>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</si>
  <si>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</si>
  <si>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</si>
  <si>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</si>
  <si>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</si>
  <si>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</si>
  <si>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</si>
  <si>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</si>
  <si>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</si>
  <si>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</si>
  <si>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</si>
  <si>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</si>
  <si>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</si>
  <si>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</si>
  <si>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</si>
  <si>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</si>
  <si>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</si>
  <si>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</si>
  <si>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</si>
  <si>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</si>
  <si>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</si>
  <si>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</si>
  <si>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</si>
  <si>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0.54</t>
  </si>
  <si>
    <t>▲ 1.96</t>
  </si>
  <si>
    <t>工業用水道事業会計</t>
  </si>
  <si>
    <t>一般会計</t>
  </si>
  <si>
    <t>水道事業会計</t>
  </si>
  <si>
    <t>介護保険事業特別会計</t>
  </si>
  <si>
    <t>港湾上屋事業特別会計</t>
  </si>
  <si>
    <t>公共下水道事業会計</t>
  </si>
  <si>
    <t>国民健康保険事業特別会計</t>
  </si>
  <si>
    <t>後期高齢者医療保険事業特別会計</t>
  </si>
  <si>
    <t>その他会計（赤字）</t>
  </si>
  <si>
    <t>▲ 0.05</t>
  </si>
  <si>
    <t>▲ 0.03</t>
  </si>
  <si>
    <t>▲ 0.01</t>
  </si>
  <si>
    <t>▲ 0.00</t>
  </si>
  <si>
    <t>その他会計（黒字）</t>
  </si>
  <si>
    <t>（百万円）</t>
    <phoneticPr fontId="5"/>
  </si>
  <si>
    <t>H28末</t>
    <phoneticPr fontId="5"/>
  </si>
  <si>
    <t>H29末</t>
    <phoneticPr fontId="5"/>
  </si>
  <si>
    <t>H30末</t>
    <phoneticPr fontId="5"/>
  </si>
  <si>
    <t>R01末</t>
    <phoneticPr fontId="5"/>
  </si>
  <si>
    <t>R02末</t>
    <phoneticPr fontId="5"/>
  </si>
  <si>
    <t>-</t>
    <phoneticPr fontId="2"/>
  </si>
  <si>
    <t>株式会社やまびこ</t>
    <rPh sb="0" eb="2">
      <t>カブシキ</t>
    </rPh>
    <rPh sb="2" eb="4">
      <t>カイシャ</t>
    </rPh>
    <phoneticPr fontId="29"/>
  </si>
  <si>
    <t>公益財団法人四国中央市スポーツ協会</t>
    <rPh sb="0" eb="2">
      <t>コウエキ</t>
    </rPh>
    <rPh sb="2" eb="4">
      <t>ザイダン</t>
    </rPh>
    <rPh sb="4" eb="6">
      <t>ホウジン</t>
    </rPh>
    <rPh sb="6" eb="11">
      <t>シ</t>
    </rPh>
    <rPh sb="15" eb="17">
      <t>キョウカイ</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</si>
  <si>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</si>
  <si>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</si>
  <si>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</si>
  <si>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</si>
  <si>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</si>
  <si>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</si>
  <si>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</si>
  <si>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</si>
  <si>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</si>
  <si>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</si>
  <si>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</si>
  <si>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t>
    <phoneticPr fontId="2"/>
  </si>
  <si>
    <t>-</t>
    <phoneticPr fontId="2"/>
  </si>
  <si>
    <t>合併振興基金</t>
    <rPh sb="0" eb="6">
      <t>ガッペイシンコウキキン</t>
    </rPh>
    <phoneticPr fontId="5"/>
  </si>
  <si>
    <t>公共施設等総合管理基金</t>
    <rPh sb="0" eb="5">
      <t>コウキョウシセツトウ</t>
    </rPh>
    <rPh sb="5" eb="11">
      <t>ソウゴウカンリキキン</t>
    </rPh>
    <phoneticPr fontId="5"/>
  </si>
  <si>
    <t>-</t>
    <phoneticPr fontId="2"/>
  </si>
  <si>
    <t>ふるさと応援基金</t>
    <rPh sb="4" eb="8">
      <t>オウエンキキン</t>
    </rPh>
    <phoneticPr fontId="5"/>
  </si>
  <si>
    <t>地域医療再生基金</t>
    <rPh sb="0" eb="8">
      <t>チイキイリョウサイセイキキン</t>
    </rPh>
    <phoneticPr fontId="5"/>
  </si>
  <si>
    <t>中小企業利子補給基金</t>
    <rPh sb="0" eb="8">
      <t>チュウショウキギョウリシホキュウ</t>
    </rPh>
    <rPh sb="8" eb="10">
      <t>キキン</t>
    </rPh>
    <phoneticPr fontId="5"/>
  </si>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</sst>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xmlns:c16r2="http://schemas.microsoft.com/office/drawing/2015/06/chart">
            <c:ext xmlns:c16="http://schemas.microsoft.com/office/drawing/2014/chart" uri="{C3380CC4-5D6E-409C-BE32-E72D297353CC}">
              <c16:uniqueId val="{00000000-F1F1-4B19-BD1B-201E30A393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68947</c:v>
                </c:pt>
                <c:pt idx="1">
                  <c:v>103122</c:v>
                </c:pt>
                <c:pt idx="2">
                  <c:v>125910</c:v>
                </c:pt>
                <c:pt idx="3">
                  <c:v>52823</c:v>
                </c:pt>
                <c:pt idx="4">
                  <c:v>47322</c:v>
                </c:pt>
              </c:numCache>
            </c:numRef>
          </c:val>
          <c:smooth val="0"/>
          <c:extLst xmlns:c16r2="http://schemas.microsoft.com/office/drawing/2015/06/chart">
            <c:ext xmlns:c16="http://schemas.microsoft.com/office/drawing/2014/chart" uri="{C3380CC4-5D6E-409C-BE32-E72D297353CC}">
              <c16:uniqueId val="{00000001-F1F1-4B19-BD1B-201E30A39326}"/>
            </c:ext>
          </c:extLst>
        </c:ser>
        <c:dLbls>
          <c:showLegendKey val="0"/>
          <c:showVal val="0"/>
          <c:showCatName val="0"/>
          <c:showSerName val="0"/>
          <c:showPercent val="0"/>
          <c:showBubbleSize val="0"/>
        </c:dLbls>
        <c:marker val="1"/>
        <c:smooth val="0"/>
        <c:axId val="-2146302176"/>
        <c:axId val="-2146303264"/>
      </c:lineChart>
      <c:catAx>
        <c:axId val="-2146302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6303264"/>
        <c:crosses val="autoZero"/>
        <c:auto val="1"/>
        <c:lblAlgn val="ctr"/>
        <c:lblOffset val="100"/>
        <c:tickLblSkip val="1"/>
        <c:tickMarkSkip val="1"/>
        <c:noMultiLvlLbl val="0"/>
      </c:catAx>
      <c:valAx>
        <c:axId val="-21463032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630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8.94</c:v>
                </c:pt>
                <c:pt idx="1">
                  <c:v>10.23</c:v>
                </c:pt>
                <c:pt idx="2">
                  <c:v>8.25</c:v>
                </c:pt>
                <c:pt idx="3">
                  <c:v>13.16</c:v>
                </c:pt>
                <c:pt idx="4">
                  <c:v>16.12</c:v>
                </c:pt>
              </c:numCache>
            </c:numRef>
          </c:val>
          <c:extLst xmlns:c16r2="http://schemas.microsoft.com/office/drawing/2015/06/chart">
            <c:ext xmlns:c16="http://schemas.microsoft.com/office/drawing/2014/chart" uri="{C3380CC4-5D6E-409C-BE32-E72D297353CC}">
              <c16:uniqueId val="{00000000-4B22-4C07-B6F1-41BF363219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28.48</c:v>
                </c:pt>
                <c:pt idx="1">
                  <c:v>26.72</c:v>
                </c:pt>
                <c:pt idx="2">
                  <c:v>26.69</c:v>
                </c:pt>
                <c:pt idx="3">
                  <c:v>25.83</c:v>
                </c:pt>
                <c:pt idx="4">
                  <c:v>24.4</c:v>
                </c:pt>
              </c:numCache>
            </c:numRef>
          </c:val>
          <c:extLst xmlns:c16r2="http://schemas.microsoft.com/office/drawing/2015/06/chart">
            <c:ext xmlns:c16="http://schemas.microsoft.com/office/drawing/2014/chart" uri="{C3380CC4-5D6E-409C-BE32-E72D297353CC}">
              <c16:uniqueId val="{00000001-4B22-4C07-B6F1-41BF36321958}"/>
            </c:ext>
          </c:extLst>
        </c:ser>
        <c:dLbls>
          <c:showLegendKey val="0"/>
          <c:showVal val="0"/>
          <c:showCatName val="0"/>
          <c:showSerName val="0"/>
          <c:showPercent val="0"/>
          <c:showBubbleSize val="0"/>
        </c:dLbls>
        <c:gapWidth val="250"/>
        <c:overlap val="100"/>
        <c:axId val="-2146301088"/>
        <c:axId val="-214630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-0.54</c:v>
                </c:pt>
                <c:pt idx="1">
                  <c:v>5.49</c:v>
                </c:pt>
                <c:pt idx="2">
                  <c:v>-1.96</c:v>
                </c:pt>
                <c:pt idx="3">
                  <c:v>7.32</c:v>
                </c:pt>
                <c:pt idx="4">
                  <c:v>3.69</c:v>
                </c:pt>
              </c:numCache>
            </c:numRef>
          </c:val>
          <c:smooth val="0"/>
          <c:extLst xmlns:c16r2="http://schemas.microsoft.com/office/drawing/2015/06/chart">
            <c:ext xmlns:c16="http://schemas.microsoft.com/office/drawing/2014/chart" uri="{C3380CC4-5D6E-409C-BE32-E72D297353CC}">
              <c16:uniqueId val="{00000002-4B22-4C07-B6F1-41BF36321958}"/>
            </c:ext>
          </c:extLst>
        </c:ser>
        <c:dLbls>
          <c:showLegendKey val="0"/>
          <c:showVal val="0"/>
          <c:showCatName val="0"/>
          <c:showSerName val="0"/>
          <c:showPercent val="0"/>
          <c:showBubbleSize val="0"/>
        </c:dLbls>
        <c:marker val="1"/>
        <c:smooth val="0"/>
        <c:axId val="-2146301088"/>
        <c:axId val="-2146301632"/>
      </c:lineChart>
      <c:catAx>
        <c:axId val="-21463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6301632"/>
        <c:crosses val="autoZero"/>
        <c:auto val="1"/>
        <c:lblAlgn val="ctr"/>
        <c:lblOffset val="100"/>
        <c:tickLblSkip val="1"/>
        <c:tickMarkSkip val="1"/>
        <c:noMultiLvlLbl val="0"/>
      </c:catAx>
      <c:valAx>
        <c:axId val="-21463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3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2.12</c:v>
                </c:pt>
                <c:pt idx="2">
                  <c:v>#N/A</c:v>
                </c:pt>
                <c:pt idx="3">
                  <c:v>1.86</c:v>
                </c:pt>
                <c:pt idx="4">
                  <c:v>#N/A</c:v>
                </c:pt>
                <c:pt idx="5">
                  <c:v>1.9</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4251-4DFC-A665-CD30276836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0.05</c:v>
                </c:pt>
                <c:pt idx="1">
                  <c:v>#N/A</c:v>
                </c:pt>
                <c:pt idx="2">
                  <c:v>0.03</c:v>
                </c:pt>
                <c:pt idx="3">
                  <c:v>#N/A</c:v>
                </c:pt>
                <c:pt idx="4">
                  <c:v>0.01</c:v>
                </c:pt>
                <c:pt idx="5">
                  <c:v>#N/A</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4251-4DFC-A665-CD3027683629}"/>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0.21</c:v>
                </c:pt>
                <c:pt idx="2">
                  <c:v>#N/A</c:v>
                </c:pt>
                <c:pt idx="3">
                  <c:v>0.22</c:v>
                </c:pt>
                <c:pt idx="4">
                  <c:v>#N/A</c:v>
                </c:pt>
                <c:pt idx="5">
                  <c:v>0.21</c:v>
                </c:pt>
                <c:pt idx="6">
                  <c:v>#N/A</c:v>
                </c:pt>
                <c:pt idx="7">
                  <c:v>0.21</c:v>
                </c:pt>
                <c:pt idx="8">
                  <c:v>#N/A</c:v>
                </c:pt>
                <c:pt idx="9">
                  <c:v>0.19</c:v>
                </c:pt>
              </c:numCache>
            </c:numRef>
          </c:val>
          <c:extLst xmlns:c16r2="http://schemas.microsoft.com/office/drawing/2015/06/chart">
            <c:ext xmlns:c16="http://schemas.microsoft.com/office/drawing/2014/chart" uri="{C3380CC4-5D6E-409C-BE32-E72D297353CC}">
              <c16:uniqueId val="{00000002-4251-4DFC-A665-CD3027683629}"/>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2.78</c:v>
                </c:pt>
                <c:pt idx="2">
                  <c:v>#N/A</c:v>
                </c:pt>
                <c:pt idx="3">
                  <c:v>2.2400000000000002</c:v>
                </c:pt>
                <c:pt idx="4">
                  <c:v>#N/A</c:v>
                </c:pt>
                <c:pt idx="5">
                  <c:v>1.1000000000000001</c:v>
                </c:pt>
                <c:pt idx="6">
                  <c:v>#N/A</c:v>
                </c:pt>
                <c:pt idx="7">
                  <c:v>0.77</c:v>
                </c:pt>
                <c:pt idx="8">
                  <c:v>#N/A</c:v>
                </c:pt>
                <c:pt idx="9">
                  <c:v>0.28999999999999998</c:v>
                </c:pt>
              </c:numCache>
            </c:numRef>
          </c:val>
          <c:extLst xmlns:c16r2="http://schemas.microsoft.com/office/drawing/2015/06/chart">
            <c:ext xmlns:c16="http://schemas.microsoft.com/office/drawing/2014/chart" uri="{C3380CC4-5D6E-409C-BE32-E72D297353CC}">
              <c16:uniqueId val="{00000003-4251-4DFC-A665-CD3027683629}"/>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0.3</c:v>
                </c:pt>
                <c:pt idx="4">
                  <c:v>#N/A</c:v>
                </c:pt>
                <c:pt idx="5">
                  <c:v>0.4</c:v>
                </c:pt>
                <c:pt idx="6">
                  <c:v>#N/A</c:v>
                </c:pt>
                <c:pt idx="7">
                  <c:v>0.61</c:v>
                </c:pt>
                <c:pt idx="8">
                  <c:v>#N/A</c:v>
                </c:pt>
                <c:pt idx="9">
                  <c:v>0.65</c:v>
                </c:pt>
              </c:numCache>
            </c:numRef>
          </c:val>
          <c:extLst xmlns:c16r2="http://schemas.microsoft.com/office/drawing/2015/06/chart">
            <c:ext xmlns:c16="http://schemas.microsoft.com/office/drawing/2014/chart" uri="{C3380CC4-5D6E-409C-BE32-E72D297353CC}">
              <c16:uniqueId val="{00000004-4251-4DFC-A665-CD3027683629}"/>
            </c:ext>
          </c:extLst>
        </c:ser>
        <c:ser>
          <c:idx val="5"/>
          <c:order val="5"/>
          <c:tx>
            <c:strRef>
              <c:f>データシート!$A$32</c:f>
              <c:strCache>
                <c:ptCount val="1"/>
                <c:pt idx="0">
                  <c:v>港湾上屋事業特別会計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0.39</c:v>
                </c:pt>
                <c:pt idx="2">
                  <c:v>#N/A</c:v>
                </c:pt>
                <c:pt idx="3">
                  <c:v>0.36</c:v>
                </c:pt>
                <c:pt idx="4">
                  <c:v>#N/A</c:v>
                </c:pt>
                <c:pt idx="5">
                  <c:v>0.64</c:v>
                </c:pt>
                <c:pt idx="6">
                  <c:v>#N/A</c:v>
                </c:pt>
                <c:pt idx="7">
                  <c:v>0.63</c:v>
                </c:pt>
                <c:pt idx="8">
                  <c:v>#N/A</c:v>
                </c:pt>
                <c:pt idx="9">
                  <c:v>0.8</c:v>
                </c:pt>
              </c:numCache>
            </c:numRef>
          </c:val>
          <c:extLst xmlns:c16r2="http://schemas.microsoft.com/office/drawing/2015/06/chart">
            <c:ext xmlns:c16="http://schemas.microsoft.com/office/drawing/2014/chart" uri="{C3380CC4-5D6E-409C-BE32-E72D297353CC}">
              <c16:uniqueId val="{00000005-4251-4DFC-A665-CD302768362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1.33</c:v>
                </c:pt>
                <c:pt idx="4">
                  <c:v>#N/A</c:v>
                </c:pt>
                <c:pt idx="5">
                  <c:v>1.08</c:v>
                </c:pt>
                <c:pt idx="6">
                  <c:v>#N/A</c:v>
                </c:pt>
                <c:pt idx="7">
                  <c:v>0.99</c:v>
                </c:pt>
                <c:pt idx="8">
                  <c:v>#N/A</c:v>
                </c:pt>
                <c:pt idx="9">
                  <c:v>1</c:v>
                </c:pt>
              </c:numCache>
            </c:numRef>
          </c:val>
          <c:extLst xmlns:c16r2="http://schemas.microsoft.com/office/drawing/2015/06/chart">
            <c:ext xmlns:c16="http://schemas.microsoft.com/office/drawing/2014/chart" uri="{C3380CC4-5D6E-409C-BE32-E72D297353CC}">
              <c16:uniqueId val="{00000006-4251-4DFC-A665-CD302768362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6.82</c:v>
                </c:pt>
                <c:pt idx="2">
                  <c:v>#N/A</c:v>
                </c:pt>
                <c:pt idx="3">
                  <c:v>7</c:v>
                </c:pt>
                <c:pt idx="4">
                  <c:v>#N/A</c:v>
                </c:pt>
                <c:pt idx="5">
                  <c:v>7.95</c:v>
                </c:pt>
                <c:pt idx="6">
                  <c:v>#N/A</c:v>
                </c:pt>
                <c:pt idx="7">
                  <c:v>10.33</c:v>
                </c:pt>
                <c:pt idx="8">
                  <c:v>#N/A</c:v>
                </c:pt>
                <c:pt idx="9">
                  <c:v>11.06</c:v>
                </c:pt>
              </c:numCache>
            </c:numRef>
          </c:val>
          <c:extLst xmlns:c16r2="http://schemas.microsoft.com/office/drawing/2015/06/chart">
            <c:ext xmlns:c16="http://schemas.microsoft.com/office/drawing/2014/chart" uri="{C3380CC4-5D6E-409C-BE32-E72D297353CC}">
              <c16:uniqueId val="{00000007-4251-4DFC-A665-CD30276836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8.99</c:v>
                </c:pt>
                <c:pt idx="2">
                  <c:v>#N/A</c:v>
                </c:pt>
                <c:pt idx="3">
                  <c:v>10.26</c:v>
                </c:pt>
                <c:pt idx="4">
                  <c:v>#N/A</c:v>
                </c:pt>
                <c:pt idx="5">
                  <c:v>8.27</c:v>
                </c:pt>
                <c:pt idx="6">
                  <c:v>#N/A</c:v>
                </c:pt>
                <c:pt idx="7">
                  <c:v>13.16</c:v>
                </c:pt>
                <c:pt idx="8">
                  <c:v>#N/A</c:v>
                </c:pt>
                <c:pt idx="9">
                  <c:v>16.12</c:v>
                </c:pt>
              </c:numCache>
            </c:numRef>
          </c:val>
          <c:extLst xmlns:c16r2="http://schemas.microsoft.com/office/drawing/2015/06/chart">
            <c:ext xmlns:c16="http://schemas.microsoft.com/office/drawing/2014/chart" uri="{C3380CC4-5D6E-409C-BE32-E72D297353CC}">
              <c16:uniqueId val="{00000008-4251-4DFC-A665-CD3027683629}"/>
            </c:ext>
          </c:extLst>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6.65</c:v>
                </c:pt>
                <c:pt idx="2">
                  <c:v>#N/A</c:v>
                </c:pt>
                <c:pt idx="3">
                  <c:v>11.02</c:v>
                </c:pt>
                <c:pt idx="4">
                  <c:v>#N/A</c:v>
                </c:pt>
                <c:pt idx="5">
                  <c:v>13.45</c:v>
                </c:pt>
                <c:pt idx="6">
                  <c:v>#N/A</c:v>
                </c:pt>
                <c:pt idx="7">
                  <c:v>16.149999999999999</c:v>
                </c:pt>
                <c:pt idx="8">
                  <c:v>#N/A</c:v>
                </c:pt>
                <c:pt idx="9">
                  <c:v>19.05</c:v>
                </c:pt>
              </c:numCache>
            </c:numRef>
          </c:val>
          <c:extLst xmlns:c16r2="http://schemas.microsoft.com/office/drawing/2015/06/chart">
            <c:ext xmlns:c16="http://schemas.microsoft.com/office/drawing/2014/chart" uri="{C3380CC4-5D6E-409C-BE32-E72D297353CC}">
              <c16:uniqueId val="{00000009-4251-4DFC-A665-CD3027683629}"/>
            </c:ext>
          </c:extLst>
        </c:ser>
        <c:dLbls>
          <c:showLegendKey val="0"/>
          <c:showVal val="0"/>
          <c:showCatName val="0"/>
          <c:showSerName val="0"/>
          <c:showPercent val="0"/>
          <c:showBubbleSize val="0"/>
        </c:dLbls>
        <c:gapWidth val="150"/>
        <c:overlap val="100"/>
        <c:axId val="-2146300544"/>
        <c:axId val="-2146300000"/>
      </c:barChart>
      <c:catAx>
        <c:axId val="-21463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6300000"/>
        <c:crosses val="autoZero"/>
        <c:auto val="1"/>
        <c:lblAlgn val="ctr"/>
        <c:lblOffset val="100"/>
        <c:tickLblSkip val="1"/>
        <c:tickMarkSkip val="1"/>
        <c:noMultiLvlLbl val="0"/>
      </c:catAx>
      <c:valAx>
        <c:axId val="-214630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30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3933</c:v>
                </c:pt>
                <c:pt idx="5">
                  <c:v>4140</c:v>
                </c:pt>
                <c:pt idx="8">
                  <c:v>4193</c:v>
                </c:pt>
                <c:pt idx="11">
                  <c:v>4247</c:v>
                </c:pt>
                <c:pt idx="14">
                  <c:v>4465</c:v>
                </c:pt>
              </c:numCache>
            </c:numRef>
          </c:val>
          <c:extLst xmlns:c16r2="http://schemas.microsoft.com/office/drawing/2015/06/chart">
            <c:ext xmlns:c16="http://schemas.microsoft.com/office/drawing/2014/chart" uri="{C3380CC4-5D6E-409C-BE32-E72D297353CC}">
              <c16:uniqueId val="{00000000-9144-46E0-B94D-588C01AC82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9144-46E0-B94D-588C01AC82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74</c:v>
                </c:pt>
                <c:pt idx="3">
                  <c:v>66</c:v>
                </c:pt>
                <c:pt idx="6">
                  <c:v>66</c:v>
                </c:pt>
                <c:pt idx="9">
                  <c:v>64</c:v>
                </c:pt>
                <c:pt idx="12">
                  <c:v>27</c:v>
                </c:pt>
              </c:numCache>
            </c:numRef>
          </c:val>
          <c:extLst xmlns:c16r2="http://schemas.microsoft.com/office/drawing/2015/06/chart">
            <c:ext xmlns:c16="http://schemas.microsoft.com/office/drawing/2014/chart" uri="{C3380CC4-5D6E-409C-BE32-E72D297353CC}">
              <c16:uniqueId val="{00000002-9144-46E0-B94D-588C01AC82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44-46E0-B94D-588C01AC82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940</c:v>
                </c:pt>
                <c:pt idx="3">
                  <c:v>995</c:v>
                </c:pt>
                <c:pt idx="6">
                  <c:v>1001</c:v>
                </c:pt>
                <c:pt idx="9">
                  <c:v>896</c:v>
                </c:pt>
                <c:pt idx="12">
                  <c:v>921</c:v>
                </c:pt>
              </c:numCache>
            </c:numRef>
          </c:val>
          <c:extLst xmlns:c16r2="http://schemas.microsoft.com/office/drawing/2015/06/chart">
            <c:ext xmlns:c16="http://schemas.microsoft.com/office/drawing/2014/chart" uri="{C3380CC4-5D6E-409C-BE32-E72D297353CC}">
              <c16:uniqueId val="{00000004-9144-46E0-B94D-588C01AC82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44-46E0-B94D-588C01AC82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144-46E0-B94D-588C01AC82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4521</c:v>
                </c:pt>
                <c:pt idx="3">
                  <c:v>4844</c:v>
                </c:pt>
                <c:pt idx="6">
                  <c:v>4844</c:v>
                </c:pt>
                <c:pt idx="9">
                  <c:v>5076</c:v>
                </c:pt>
                <c:pt idx="12">
                  <c:v>5035</c:v>
                </c:pt>
              </c:numCache>
            </c:numRef>
          </c:val>
          <c:extLst xmlns:c16r2="http://schemas.microsoft.com/office/drawing/2015/06/chart">
            <c:ext xmlns:c16="http://schemas.microsoft.com/office/drawing/2014/chart" uri="{C3380CC4-5D6E-409C-BE32-E72D297353CC}">
              <c16:uniqueId val="{00000007-9144-46E0-B94D-588C01AC8208}"/>
            </c:ext>
          </c:extLst>
        </c:ser>
        <c:dLbls>
          <c:showLegendKey val="0"/>
          <c:showVal val="0"/>
          <c:showCatName val="0"/>
          <c:showSerName val="0"/>
          <c:showPercent val="0"/>
          <c:showBubbleSize val="0"/>
        </c:dLbls>
        <c:gapWidth val="100"/>
        <c:overlap val="100"/>
        <c:axId val="-72642624"/>
        <c:axId val="-7264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1602</c:v>
                </c:pt>
                <c:pt idx="2">
                  <c:v>#N/A</c:v>
                </c:pt>
                <c:pt idx="3">
                  <c:v>#N/A</c:v>
                </c:pt>
                <c:pt idx="4">
                  <c:v>1766</c:v>
                </c:pt>
                <c:pt idx="5">
                  <c:v>#N/A</c:v>
                </c:pt>
                <c:pt idx="6">
                  <c:v>#N/A</c:v>
                </c:pt>
                <c:pt idx="7">
                  <c:v>1718</c:v>
                </c:pt>
                <c:pt idx="8">
                  <c:v>#N/A</c:v>
                </c:pt>
                <c:pt idx="9">
                  <c:v>#N/A</c:v>
                </c:pt>
                <c:pt idx="10">
                  <c:v>1789</c:v>
                </c:pt>
                <c:pt idx="11">
                  <c:v>#N/A</c:v>
                </c:pt>
                <c:pt idx="12">
                  <c:v>#N/A</c:v>
                </c:pt>
                <c:pt idx="13">
                  <c:v>1518</c:v>
                </c:pt>
                <c:pt idx="14">
                  <c:v>#N/A</c:v>
                </c:pt>
              </c:numCache>
            </c:numRef>
          </c:val>
          <c:smooth val="0"/>
          <c:extLst xmlns:c16r2="http://schemas.microsoft.com/office/drawing/2015/06/chart">
            <c:ext xmlns:c16="http://schemas.microsoft.com/office/drawing/2014/chart" uri="{C3380CC4-5D6E-409C-BE32-E72D297353CC}">
              <c16:uniqueId val="{00000008-9144-46E0-B94D-588C01AC8208}"/>
            </c:ext>
          </c:extLst>
        </c:ser>
        <c:dLbls>
          <c:showLegendKey val="0"/>
          <c:showVal val="0"/>
          <c:showCatName val="0"/>
          <c:showSerName val="0"/>
          <c:showPercent val="0"/>
          <c:showBubbleSize val="0"/>
        </c:dLbls>
        <c:marker val="1"/>
        <c:smooth val="0"/>
        <c:axId val="-72642624"/>
        <c:axId val="-72647520"/>
      </c:lineChart>
      <c:catAx>
        <c:axId val="-726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647520"/>
        <c:crosses val="autoZero"/>
        <c:auto val="1"/>
        <c:lblAlgn val="ctr"/>
        <c:lblOffset val="100"/>
        <c:tickLblSkip val="1"/>
        <c:tickMarkSkip val="1"/>
        <c:noMultiLvlLbl val="0"/>
      </c:catAx>
      <c:valAx>
        <c:axId val="-726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48468</c:v>
                </c:pt>
                <c:pt idx="5">
                  <c:v>49595</c:v>
                </c:pt>
                <c:pt idx="8">
                  <c:v>51586</c:v>
                </c:pt>
                <c:pt idx="11">
                  <c:v>50001</c:v>
                </c:pt>
                <c:pt idx="14">
                  <c:v>46678</c:v>
                </c:pt>
              </c:numCache>
            </c:numRef>
          </c:val>
          <c:extLst xmlns:c16r2="http://schemas.microsoft.com/office/drawing/2015/06/chart">
            <c:ext xmlns:c16="http://schemas.microsoft.com/office/drawing/2014/chart" uri="{C3380CC4-5D6E-409C-BE32-E72D297353CC}">
              <c16:uniqueId val="{00000000-77F9-4A76-A959-2FFDF5FA97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550</c:v>
                </c:pt>
                <c:pt idx="5">
                  <c:v>420</c:v>
                </c:pt>
                <c:pt idx="8">
                  <c:v>311</c:v>
                </c:pt>
                <c:pt idx="11">
                  <c:v>260</c:v>
                </c:pt>
                <c:pt idx="14">
                  <c:v>228</c:v>
                </c:pt>
              </c:numCache>
            </c:numRef>
          </c:val>
          <c:extLst xmlns:c16r2="http://schemas.microsoft.com/office/drawing/2015/06/chart">
            <c:ext xmlns:c16="http://schemas.microsoft.com/office/drawing/2014/chart" uri="{C3380CC4-5D6E-409C-BE32-E72D297353CC}">
              <c16:uniqueId val="{00000001-77F9-4A76-A959-2FFDF5FA97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10307</c:v>
                </c:pt>
                <c:pt idx="5">
                  <c:v>8566</c:v>
                </c:pt>
                <c:pt idx="8">
                  <c:v>8580</c:v>
                </c:pt>
                <c:pt idx="11">
                  <c:v>9016</c:v>
                </c:pt>
                <c:pt idx="14">
                  <c:v>11477</c:v>
                </c:pt>
              </c:numCache>
            </c:numRef>
          </c:val>
          <c:extLst xmlns:c16r2="http://schemas.microsoft.com/office/drawing/2015/06/chart">
            <c:ext xmlns:c16="http://schemas.microsoft.com/office/drawing/2014/chart" uri="{C3380CC4-5D6E-409C-BE32-E72D297353CC}">
              <c16:uniqueId val="{00000002-77F9-4A76-A959-2FFDF5FA97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F9-4A76-A959-2FFDF5FA97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F9-4A76-A959-2FFDF5FA97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F9-4A76-A959-2FFDF5FA97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6021</c:v>
                </c:pt>
                <c:pt idx="3">
                  <c:v>5512</c:v>
                </c:pt>
                <c:pt idx="6">
                  <c:v>5342</c:v>
                </c:pt>
                <c:pt idx="9">
                  <c:v>5746</c:v>
                </c:pt>
                <c:pt idx="12">
                  <c:v>5213</c:v>
                </c:pt>
              </c:numCache>
            </c:numRef>
          </c:val>
          <c:extLst xmlns:c16r2="http://schemas.microsoft.com/office/drawing/2015/06/chart">
            <c:ext xmlns:c16="http://schemas.microsoft.com/office/drawing/2014/chart" uri="{C3380CC4-5D6E-409C-BE32-E72D297353CC}">
              <c16:uniqueId val="{00000006-77F9-4A76-A959-2FFDF5FA97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7F9-4A76-A959-2FFDF5FA97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14541</c:v>
                </c:pt>
                <c:pt idx="3">
                  <c:v>13573</c:v>
                </c:pt>
                <c:pt idx="6">
                  <c:v>13043</c:v>
                </c:pt>
                <c:pt idx="9">
                  <c:v>11983</c:v>
                </c:pt>
                <c:pt idx="12">
                  <c:v>11644</c:v>
                </c:pt>
              </c:numCache>
            </c:numRef>
          </c:val>
          <c:extLst xmlns:c16r2="http://schemas.microsoft.com/office/drawing/2015/06/chart">
            <c:ext xmlns:c16="http://schemas.microsoft.com/office/drawing/2014/chart" uri="{C3380CC4-5D6E-409C-BE32-E72D297353CC}">
              <c16:uniqueId val="{00000008-77F9-4A76-A959-2FFDF5FA97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267</c:v>
                </c:pt>
                <c:pt idx="3">
                  <c:v>203</c:v>
                </c:pt>
                <c:pt idx="6">
                  <c:v>139</c:v>
                </c:pt>
                <c:pt idx="9">
                  <c:v>76</c:v>
                </c:pt>
                <c:pt idx="12">
                  <c:v>24</c:v>
                </c:pt>
              </c:numCache>
            </c:numRef>
          </c:val>
          <c:extLst xmlns:c16r2="http://schemas.microsoft.com/office/drawing/2015/06/chart">
            <c:ext xmlns:c16="http://schemas.microsoft.com/office/drawing/2014/chart" uri="{C3380CC4-5D6E-409C-BE32-E72D297353CC}">
              <c16:uniqueId val="{00000009-77F9-4A76-A959-2FFDF5FA97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58598</c:v>
                </c:pt>
                <c:pt idx="3">
                  <c:v>59729</c:v>
                </c:pt>
                <c:pt idx="6">
                  <c:v>63113</c:v>
                </c:pt>
                <c:pt idx="9">
                  <c:v>60797</c:v>
                </c:pt>
                <c:pt idx="12">
                  <c:v>58557</c:v>
                </c:pt>
              </c:numCache>
            </c:numRef>
          </c:val>
          <c:extLst xmlns:c16r2="http://schemas.microsoft.com/office/drawing/2015/06/chart">
            <c:ext xmlns:c16="http://schemas.microsoft.com/office/drawing/2014/chart" uri="{C3380CC4-5D6E-409C-BE32-E72D297353CC}">
              <c16:uniqueId val="{0000000A-77F9-4A76-A959-2FFDF5FA97E5}"/>
            </c:ext>
          </c:extLst>
        </c:ser>
        <c:dLbls>
          <c:showLegendKey val="0"/>
          <c:showVal val="0"/>
          <c:showCatName val="0"/>
          <c:showSerName val="0"/>
          <c:showPercent val="0"/>
          <c:showBubbleSize val="0"/>
        </c:dLbls>
        <c:gapWidth val="100"/>
        <c:overlap val="100"/>
        <c:axId val="-72640448"/>
        <c:axId val="-7263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20101</c:v>
                </c:pt>
                <c:pt idx="2">
                  <c:v>#N/A</c:v>
                </c:pt>
                <c:pt idx="3">
                  <c:v>#N/A</c:v>
                </c:pt>
                <c:pt idx="4">
                  <c:v>20436</c:v>
                </c:pt>
                <c:pt idx="5">
                  <c:v>#N/A</c:v>
                </c:pt>
                <c:pt idx="6">
                  <c:v>#N/A</c:v>
                </c:pt>
                <c:pt idx="7">
                  <c:v>21160</c:v>
                </c:pt>
                <c:pt idx="8">
                  <c:v>#N/A</c:v>
                </c:pt>
                <c:pt idx="9">
                  <c:v>#N/A</c:v>
                </c:pt>
                <c:pt idx="10">
                  <c:v>19325</c:v>
                </c:pt>
                <c:pt idx="11">
                  <c:v>#N/A</c:v>
                </c:pt>
                <c:pt idx="12">
                  <c:v>#N/A</c:v>
                </c:pt>
                <c:pt idx="13">
                  <c:v>17053</c:v>
                </c:pt>
                <c:pt idx="14">
                  <c:v>#N/A</c:v>
                </c:pt>
              </c:numCache>
            </c:numRef>
          </c:val>
          <c:smooth val="0"/>
          <c:extLst xmlns:c16r2="http://schemas.microsoft.com/office/drawing/2015/06/chart">
            <c:ext xmlns:c16="http://schemas.microsoft.com/office/drawing/2014/chart" uri="{C3380CC4-5D6E-409C-BE32-E72D297353CC}">
              <c16:uniqueId val="{0000000B-77F9-4A76-A959-2FFDF5FA97E5}"/>
            </c:ext>
          </c:extLst>
        </c:ser>
        <c:dLbls>
          <c:showLegendKey val="0"/>
          <c:showVal val="0"/>
          <c:showCatName val="0"/>
          <c:showSerName val="0"/>
          <c:showPercent val="0"/>
          <c:showBubbleSize val="0"/>
        </c:dLbls>
        <c:marker val="1"/>
        <c:smooth val="0"/>
        <c:axId val="-72640448"/>
        <c:axId val="-72638816"/>
      </c:lineChart>
      <c:catAx>
        <c:axId val="-7264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638816"/>
        <c:crosses val="autoZero"/>
        <c:auto val="1"/>
        <c:lblAlgn val="ctr"/>
        <c:lblOffset val="100"/>
        <c:tickLblSkip val="1"/>
        <c:tickMarkSkip val="1"/>
        <c:noMultiLvlLbl val="0"/>
      </c:catAx>
      <c:valAx>
        <c:axId val="-7263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64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6323</c:v>
                </c:pt>
                <c:pt idx="1">
                  <c:v>6324</c:v>
                </c:pt>
                <c:pt idx="2">
                  <c:v>6324</c:v>
                </c:pt>
              </c:numCache>
            </c:numRef>
          </c:val>
          <c:extLst xmlns:c16r2="http://schemas.microsoft.com/office/drawing/2015/06/chart">
            <c:ext xmlns:c16="http://schemas.microsoft.com/office/drawing/2014/chart" uri="{C3380CC4-5D6E-409C-BE32-E72D297353CC}">
              <c16:uniqueId val="{00000000-951A-4EAE-A79E-06C035C3C9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628</c:v>
                </c:pt>
                <c:pt idx="1">
                  <c:v>628</c:v>
                </c:pt>
                <c:pt idx="2">
                  <c:v>1128</c:v>
                </c:pt>
              </c:numCache>
            </c:numRef>
          </c:val>
          <c:extLst xmlns:c16r2="http://schemas.microsoft.com/office/drawing/2015/06/chart">
            <c:ext xmlns:c16="http://schemas.microsoft.com/office/drawing/2014/chart" uri="{C3380CC4-5D6E-409C-BE32-E72D297353CC}">
              <c16:uniqueId val="{00000001-951A-4EAE-A79E-06C035C3C9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3870</c:v>
                </c:pt>
                <c:pt idx="1">
                  <c:v>4457</c:v>
                </c:pt>
                <c:pt idx="2">
                  <c:v>6295</c:v>
                </c:pt>
              </c:numCache>
            </c:numRef>
          </c:val>
          <c:extLst xmlns:c16r2="http://schemas.microsoft.com/office/drawing/2015/06/chart">
            <c:ext xmlns:c16="http://schemas.microsoft.com/office/drawing/2014/chart" uri="{C3380CC4-5D6E-409C-BE32-E72D297353CC}">
              <c16:uniqueId val="{00000002-951A-4EAE-A79E-06C035C3C9D0}"/>
            </c:ext>
          </c:extLst>
        </c:ser>
        <c:dLbls>
          <c:showLegendKey val="0"/>
          <c:showVal val="0"/>
          <c:showCatName val="0"/>
          <c:showSerName val="0"/>
          <c:showPercent val="0"/>
          <c:showBubbleSize val="0"/>
        </c:dLbls>
        <c:gapWidth val="120"/>
        <c:overlap val="100"/>
        <c:axId val="-261453360"/>
        <c:axId val="-2118597760"/>
      </c:barChart>
      <c:catAx>
        <c:axId val="-26145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8597760"/>
        <c:crosses val="autoZero"/>
        <c:auto val="1"/>
        <c:lblAlgn val="ctr"/>
        <c:lblOffset val="100"/>
        <c:tickLblSkip val="1"/>
        <c:tickMarkSkip val="1"/>
        <c:noMultiLvlLbl val="0"/>
      </c:catAx>
      <c:valAx>
        <c:axId val="-2118597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145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平成１９年度以降、政府資金の公的免除繰上償還や高利率の起債の積極的借換、公債費負担適正化計画等の実施により公債費の低減を図ったことで着実に改善されて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年度にかけて新市建設計画に基づく合併特例債を活用した大型建設事業が集中したため元利償還金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は近年増加傾向となっていたが、概ね当該事業が完了したことに伴い今年度は若干低減した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合併特例債や臨時財政対策債等の交付税算入率の高い市債借入分が増加して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今年度は減少に転じた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今後も選択と集中により事業費の抑制を図るとともに、基準財政需要額の算入率が高い起債の活用、減債基金を増額し計画的に繰上償還を行うなど実質公債費比率の低減に努める。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年度の将来負担比率の分子は、前年度を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２，２７２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下回っている。これは、新市建設計画に基づく合併特例債を活用した大型建設事業が令和元年度で完了したことから、一般会計等に係る地方債の現在高が令和元年度をピークに減少となったことが主な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公共施設等の老朽化に係る更新、大規模改修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の財源とするために造成した「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地域医療再生基金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による増加などが主な要因である。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・老朽化が進む公共施設の整備更新等に伴う基金の取崩しなどにより、基金残高については中長期的に減少していくことが見込まれる。今後、普通建設事業の事業選択や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より一層の事業見直しによる歳出抑制を徹底するとともに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更なる歳入確保に努め，基金残高を確保していく。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・合併振興基金：市民の連帯の強化及び地域振興を図るための事業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・ふるさと応援基金：福祉及び医療の充実、教育環境の整備及び文化振興、地場産業の振興並びに生活環境の改善に関する事業その他市政発展に必要な事業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･公共施設等総合管理基金：公共施設等の更新、保全等に関する事業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公共施設等の老朽化対策として当該基金を造成し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・地域医療再生基金：地域の医療体制の整備を図るため当該基金を造成し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額の増加に伴い、基金残高が約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・特定目的基金全体については、将来的に活用が必要となる財源ということも見据え、適切に管理していく。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・運用収入のみを積み立てており、実質的な取崩しはなし。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・災害等に備えるための基礎的な積立額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億円に加えて、普通交付税の合併算定替の縮減に備えた激変緩和措置や施設の整備更新等に要する財源とする積立額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億円とした積立方針に基づき、平成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年度末までに積立を行い基金残高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年度で取崩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億円としたものの、その後は維持している。今後も、歳出削減や歳入確保の取組を進め、引き続き一定規模の基金残高を維持していく。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億円の積立てを行った。なお、取崩しはなし。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・今後の償還に備え、一定水準は確保していくとともに、市債の償還財源として活用していく。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全国有数の製紙工業都市として、紙加工業などの紙関連企業も多く、市民の大半が何らかの紙関係の仕事に従事しており、活発な地場産業に支えられ比較的財政力に恵まれている。令和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年度財政力指数は、地方消費税交付金等により基準財政収入額が増となったものの、基準財政需要額も増となったため前年度より０．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で、類似団体平均と同水準、全国平均や愛媛県平均より依然上回っている。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しかし、産業構造が「紙」に特化した単一構造のため、原油高や円安と言った外的要因を受けやすく脆さも併せ持っている。また、近年低下傾向にあるため、第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次総合計画に沿った施策を重点的に実施することにより活力のあるまちづくりを展開しつつ、行政の効率化に努めることにより、財政の健全化を図る。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25400</xdr:rowOff>
    </xdr:to>
    <xdr:cxnSp macro="">
      <xdr:nvCxnSpPr>
        <xdr:cNvPr id="69" name="直線コネクタ 68"/>
        <xdr:cNvCxnSpPr/>
      </xdr:nvCxnSpPr>
      <xdr:spPr>
        <a:xfrm>
          <a:off x="4114800" y="71994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156633</xdr:rowOff>
    </xdr:to>
    <xdr:cxnSp macro="">
      <xdr:nvCxnSpPr>
        <xdr:cNvPr id="75" name="直線コネクタ 74"/>
        <xdr:cNvCxnSpPr/>
      </xdr:nvCxnSpPr>
      <xdr:spPr>
        <a:xfrm>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91" name="テキスト ボックス 90"/>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平成１９年度以降大幅な経常的経費の削減を進めた結果、最も数値が悪かった平成１８年度決算の９６．４％と比較すると改善されてきた。令和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年度は、分子となる公債費や人件費などの義務的経費が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増加したものの、分母となる地方税や地方交付税、地方消費税交付金の増により経常一般財源収入の増加が大きかったため、前年度より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％と改善している。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では上位に位置しているが、今後、普通交付税合併算定替終了の影響や合併特例債を活用した大規模投資的事業に係る公債費の増が見込まれるため、積極的な繰上償還の実施や、選択と集中による経常経費の削減を図りながら現在の水準以下を目標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133858</xdr:rowOff>
    </xdr:to>
    <xdr:cxnSp macro="">
      <xdr:nvCxnSpPr>
        <xdr:cNvPr id="130" name="直線コネクタ 129"/>
        <xdr:cNvCxnSpPr/>
      </xdr:nvCxnSpPr>
      <xdr:spPr>
        <a:xfrm flipV="1">
          <a:off x="4114800" y="1029309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63</xdr:row>
      <xdr:rowOff>119126</xdr:rowOff>
    </xdr:to>
    <xdr:cxnSp macro="">
      <xdr:nvCxnSpPr>
        <xdr:cNvPr id="133" name="直線コネクタ 132"/>
        <xdr:cNvCxnSpPr/>
      </xdr:nvCxnSpPr>
      <xdr:spPr>
        <a:xfrm flipV="1">
          <a:off x="3225800" y="1059230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119126</xdr:rowOff>
    </xdr:to>
    <xdr:cxnSp macro="">
      <xdr:nvCxnSpPr>
        <xdr:cNvPr id="136" name="直線コネクタ 135"/>
        <xdr:cNvCxnSpPr/>
      </xdr:nvCxnSpPr>
      <xdr:spPr>
        <a:xfrm>
          <a:off x="2336800" y="107853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62</xdr:row>
      <xdr:rowOff>155448</xdr:rowOff>
    </xdr:to>
    <xdr:cxnSp macro="">
      <xdr:nvCxnSpPr>
        <xdr:cNvPr id="139" name="直線コネクタ 138"/>
        <xdr:cNvCxnSpPr/>
      </xdr:nvCxnSpPr>
      <xdr:spPr>
        <a:xfrm>
          <a:off x="1447800" y="1075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126746</xdr:rowOff>
    </xdr:from>
    <xdr:to>
      <xdr:col>23</xdr:col>
      <xdr:colOff>184150</xdr:colOff>
      <xdr:row>60</xdr:row>
      <xdr:rowOff>56896</xdr:rowOff>
    </xdr:to>
    <xdr:sp macro="" textlink="">
      <xdr:nvSpPr>
        <xdr:cNvPr id="149" name="楕円 148"/>
        <xdr:cNvSpPr/>
      </xdr:nvSpPr>
      <xdr:spPr>
        <a:xfrm>
          <a:off x="4902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143273</xdr:rowOff>
    </xdr:from>
    <xdr:ext cx="762000" cy="259045"/>
    <xdr:sp macro="" textlink="">
      <xdr:nvSpPr>
        <xdr:cNvPr id="150" name="財政構造の弾力性該当値テキスト"/>
        <xdr:cNvSpPr txBox="1"/>
      </xdr:nvSpPr>
      <xdr:spPr>
        <a:xfrm>
          <a:off x="5041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4" name="テキスト ボックス 153"/>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7" name="楕円 156"/>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58" name="テキスト ボックス 157"/>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新型コロナウイルスワクチン接種事業の大々的実施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などにより、人口１人当たり人件費・物件費等決算額が前年度より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結果となっている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定員管理及び給与の適正化による人件費の抑制に努めるとともに，民間委託等の推進や指定管理者制度の活用などによる物件費の抑制に努める。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43278</xdr:rowOff>
    </xdr:from>
    <xdr:to>
      <xdr:col>23</xdr:col>
      <xdr:colOff>133350</xdr:colOff>
      <xdr:row>83</xdr:row>
      <xdr:rowOff>76442</xdr:rowOff>
    </xdr:to>
    <xdr:cxnSp macro="">
      <xdr:nvCxnSpPr>
        <xdr:cNvPr id="191" name="直線コネクタ 190"/>
        <xdr:cNvCxnSpPr/>
      </xdr:nvCxnSpPr>
      <xdr:spPr>
        <a:xfrm>
          <a:off x="4114800" y="14273628"/>
          <a:ext cx="8382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156333</xdr:rowOff>
    </xdr:from>
    <xdr:to>
      <xdr:col>19</xdr:col>
      <xdr:colOff>133350</xdr:colOff>
      <xdr:row>83</xdr:row>
      <xdr:rowOff>43278</xdr:rowOff>
    </xdr:to>
    <xdr:cxnSp macro="">
      <xdr:nvCxnSpPr>
        <xdr:cNvPr id="194" name="直線コネクタ 193"/>
        <xdr:cNvCxnSpPr/>
      </xdr:nvCxnSpPr>
      <xdr:spPr>
        <a:xfrm>
          <a:off x="3225800" y="14215233"/>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82852</xdr:rowOff>
    </xdr:from>
    <xdr:to>
      <xdr:col>15</xdr:col>
      <xdr:colOff>82550</xdr:colOff>
      <xdr:row>82</xdr:row>
      <xdr:rowOff>156333</xdr:rowOff>
    </xdr:to>
    <xdr:cxnSp macro="">
      <xdr:nvCxnSpPr>
        <xdr:cNvPr id="197" name="直線コネクタ 196"/>
        <xdr:cNvCxnSpPr/>
      </xdr:nvCxnSpPr>
      <xdr:spPr>
        <a:xfrm>
          <a:off x="2336800" y="14141752"/>
          <a:ext cx="889000" cy="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82852</xdr:rowOff>
    </xdr:from>
    <xdr:to>
      <xdr:col>11</xdr:col>
      <xdr:colOff>31750</xdr:colOff>
      <xdr:row>82</xdr:row>
      <xdr:rowOff>93856</xdr:rowOff>
    </xdr:to>
    <xdr:cxnSp macro="">
      <xdr:nvCxnSpPr>
        <xdr:cNvPr id="200" name="直線コネクタ 199"/>
        <xdr:cNvCxnSpPr/>
      </xdr:nvCxnSpPr>
      <xdr:spPr>
        <a:xfrm flipV="1">
          <a:off x="1447800" y="14141752"/>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25642</xdr:rowOff>
    </xdr:from>
    <xdr:to>
      <xdr:col>23</xdr:col>
      <xdr:colOff>184150</xdr:colOff>
      <xdr:row>83</xdr:row>
      <xdr:rowOff>127242</xdr:rowOff>
    </xdr:to>
    <xdr:sp macro="" textlink="">
      <xdr:nvSpPr>
        <xdr:cNvPr id="210" name="楕円 209"/>
        <xdr:cNvSpPr/>
      </xdr:nvSpPr>
      <xdr:spPr>
        <a:xfrm>
          <a:off x="4902200" y="142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42169</xdr:rowOff>
    </xdr:from>
    <xdr:ext cx="762000" cy="259045"/>
    <xdr:sp macro="" textlink="">
      <xdr:nvSpPr>
        <xdr:cNvPr id="211" name="人件費・物件費等の状況該当値テキスト"/>
        <xdr:cNvSpPr txBox="1"/>
      </xdr:nvSpPr>
      <xdr:spPr>
        <a:xfrm>
          <a:off x="5041900" y="141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163928</xdr:rowOff>
    </xdr:from>
    <xdr:to>
      <xdr:col>19</xdr:col>
      <xdr:colOff>184150</xdr:colOff>
      <xdr:row>83</xdr:row>
      <xdr:rowOff>94078</xdr:rowOff>
    </xdr:to>
    <xdr:sp macro="" textlink="">
      <xdr:nvSpPr>
        <xdr:cNvPr id="212" name="楕円 211"/>
        <xdr:cNvSpPr/>
      </xdr:nvSpPr>
      <xdr:spPr>
        <a:xfrm>
          <a:off x="4064000" y="142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78855</xdr:rowOff>
    </xdr:from>
    <xdr:ext cx="736600" cy="259045"/>
    <xdr:sp macro="" textlink="">
      <xdr:nvSpPr>
        <xdr:cNvPr id="213" name="テキスト ボックス 212"/>
        <xdr:cNvSpPr txBox="1"/>
      </xdr:nvSpPr>
      <xdr:spPr>
        <a:xfrm>
          <a:off x="3733800" y="1430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105533</xdr:rowOff>
    </xdr:from>
    <xdr:to>
      <xdr:col>15</xdr:col>
      <xdr:colOff>133350</xdr:colOff>
      <xdr:row>83</xdr:row>
      <xdr:rowOff>35683</xdr:rowOff>
    </xdr:to>
    <xdr:sp macro="" textlink="">
      <xdr:nvSpPr>
        <xdr:cNvPr id="214" name="楕円 213"/>
        <xdr:cNvSpPr/>
      </xdr:nvSpPr>
      <xdr:spPr>
        <a:xfrm>
          <a:off x="31750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20460</xdr:rowOff>
    </xdr:from>
    <xdr:ext cx="762000" cy="259045"/>
    <xdr:sp macro="" textlink="">
      <xdr:nvSpPr>
        <xdr:cNvPr id="215" name="テキスト ボックス 214"/>
        <xdr:cNvSpPr txBox="1"/>
      </xdr:nvSpPr>
      <xdr:spPr>
        <a:xfrm>
          <a:off x="2844800" y="142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32052</xdr:rowOff>
    </xdr:from>
    <xdr:to>
      <xdr:col>11</xdr:col>
      <xdr:colOff>82550</xdr:colOff>
      <xdr:row>82</xdr:row>
      <xdr:rowOff>133652</xdr:rowOff>
    </xdr:to>
    <xdr:sp macro="" textlink="">
      <xdr:nvSpPr>
        <xdr:cNvPr id="216" name="楕円 215"/>
        <xdr:cNvSpPr/>
      </xdr:nvSpPr>
      <xdr:spPr>
        <a:xfrm>
          <a:off x="2286000" y="140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118429</xdr:rowOff>
    </xdr:from>
    <xdr:ext cx="762000" cy="259045"/>
    <xdr:sp macro="" textlink="">
      <xdr:nvSpPr>
        <xdr:cNvPr id="217" name="テキスト ボックス 216"/>
        <xdr:cNvSpPr txBox="1"/>
      </xdr:nvSpPr>
      <xdr:spPr>
        <a:xfrm>
          <a:off x="1955800" y="141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43056</xdr:rowOff>
    </xdr:from>
    <xdr:to>
      <xdr:col>7</xdr:col>
      <xdr:colOff>31750</xdr:colOff>
      <xdr:row>82</xdr:row>
      <xdr:rowOff>144656</xdr:rowOff>
    </xdr:to>
    <xdr:sp macro="" textlink="">
      <xdr:nvSpPr>
        <xdr:cNvPr id="218" name="楕円 217"/>
        <xdr:cNvSpPr/>
      </xdr:nvSpPr>
      <xdr:spPr>
        <a:xfrm>
          <a:off x="1397000" y="14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129433</xdr:rowOff>
    </xdr:from>
    <xdr:ext cx="762000" cy="259045"/>
    <xdr:sp macro="" textlink="">
      <xdr:nvSpPr>
        <xdr:cNvPr id="219" name="テキスト ボックス 218"/>
        <xdr:cNvSpPr txBox="1"/>
      </xdr:nvSpPr>
      <xdr:spPr>
        <a:xfrm>
          <a:off x="1066800" y="1418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と同水準の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で、類似団体平均とほぼ同じ水準である。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3" name="直線コネクタ 252"/>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122766</xdr:rowOff>
    </xdr:to>
    <xdr:cxnSp macro="">
      <xdr:nvCxnSpPr>
        <xdr:cNvPr id="256" name="直線コネクタ 255"/>
        <xdr:cNvCxnSpPr/>
      </xdr:nvCxnSpPr>
      <xdr:spPr>
        <a:xfrm>
          <a:off x="15290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109361</xdr:rowOff>
    </xdr:to>
    <xdr:cxnSp macro="">
      <xdr:nvCxnSpPr>
        <xdr:cNvPr id="262" name="直線コネクタ 261"/>
        <xdr:cNvCxnSpPr/>
      </xdr:nvCxnSpPr>
      <xdr:spPr>
        <a:xfrm flipV="1">
          <a:off x="13512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5" name="テキスト ボックス 274"/>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9" name="テキスト ボックス 278"/>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合併に伴い一部事務組合職員の身分を新市に引き継いだため、平成１６年度は職員数が１，２７０人と類似団体平均に比べ約２００人超過していた。定員適正化計画に基づき適正化を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短期での大幅な減員が見込めない状況にあるが、施設の統廃合・民営化など行政のスリム化により抑制を図る。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29316</xdr:rowOff>
    </xdr:to>
    <xdr:cxnSp macro="">
      <xdr:nvCxnSpPr>
        <xdr:cNvPr id="316" name="直線コネクタ 315"/>
        <xdr:cNvCxnSpPr/>
      </xdr:nvCxnSpPr>
      <xdr:spPr>
        <a:xfrm>
          <a:off x="16179800" y="10979996"/>
          <a:ext cx="8382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168593</xdr:rowOff>
    </xdr:from>
    <xdr:to>
      <xdr:col>77</xdr:col>
      <xdr:colOff>44450</xdr:colOff>
      <xdr:row>64</xdr:row>
      <xdr:rowOff>7196</xdr:rowOff>
    </xdr:to>
    <xdr:cxnSp macro="">
      <xdr:nvCxnSpPr>
        <xdr:cNvPr id="319" name="直線コネクタ 318"/>
        <xdr:cNvCxnSpPr/>
      </xdr:nvCxnSpPr>
      <xdr:spPr>
        <a:xfrm>
          <a:off x="15290800" y="1096994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168593</xdr:rowOff>
    </xdr:from>
    <xdr:to>
      <xdr:col>72</xdr:col>
      <xdr:colOff>203200</xdr:colOff>
      <xdr:row>64</xdr:row>
      <xdr:rowOff>35348</xdr:rowOff>
    </xdr:to>
    <xdr:cxnSp macro="">
      <xdr:nvCxnSpPr>
        <xdr:cNvPr id="322" name="直線コネクタ 321"/>
        <xdr:cNvCxnSpPr/>
      </xdr:nvCxnSpPr>
      <xdr:spPr>
        <a:xfrm flipV="1">
          <a:off x="14401800" y="1096994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35348</xdr:rowOff>
    </xdr:from>
    <xdr:to>
      <xdr:col>68</xdr:col>
      <xdr:colOff>152400</xdr:colOff>
      <xdr:row>64</xdr:row>
      <xdr:rowOff>47413</xdr:rowOff>
    </xdr:to>
    <xdr:cxnSp macro="">
      <xdr:nvCxnSpPr>
        <xdr:cNvPr id="325" name="直線コネクタ 324"/>
        <xdr:cNvCxnSpPr/>
      </xdr:nvCxnSpPr>
      <xdr:spPr>
        <a:xfrm flipV="1">
          <a:off x="13512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149966</xdr:rowOff>
    </xdr:from>
    <xdr:to>
      <xdr:col>81</xdr:col>
      <xdr:colOff>95250</xdr:colOff>
      <xdr:row>64</xdr:row>
      <xdr:rowOff>80116</xdr:rowOff>
    </xdr:to>
    <xdr:sp macro="" textlink="">
      <xdr:nvSpPr>
        <xdr:cNvPr id="335" name="楕円 334"/>
        <xdr:cNvSpPr/>
      </xdr:nvSpPr>
      <xdr:spPr>
        <a:xfrm>
          <a:off x="169672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122043</xdr:rowOff>
    </xdr:from>
    <xdr:ext cx="762000" cy="259045"/>
    <xdr:sp macro="" textlink="">
      <xdr:nvSpPr>
        <xdr:cNvPr id="336" name="定員管理の状況該当値テキスト"/>
        <xdr:cNvSpPr txBox="1"/>
      </xdr:nvSpPr>
      <xdr:spPr>
        <a:xfrm>
          <a:off x="17106900" y="109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37" name="楕円 336"/>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38" name="テキスト ボックス 337"/>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117793</xdr:rowOff>
    </xdr:from>
    <xdr:to>
      <xdr:col>73</xdr:col>
      <xdr:colOff>44450</xdr:colOff>
      <xdr:row>64</xdr:row>
      <xdr:rowOff>47943</xdr:rowOff>
    </xdr:to>
    <xdr:sp macro="" textlink="">
      <xdr:nvSpPr>
        <xdr:cNvPr id="339" name="楕円 338"/>
        <xdr:cNvSpPr/>
      </xdr:nvSpPr>
      <xdr:spPr>
        <a:xfrm>
          <a:off x="15240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32720</xdr:rowOff>
    </xdr:from>
    <xdr:ext cx="762000" cy="259045"/>
    <xdr:sp macro="" textlink="">
      <xdr:nvSpPr>
        <xdr:cNvPr id="340" name="テキスト ボックス 339"/>
        <xdr:cNvSpPr txBox="1"/>
      </xdr:nvSpPr>
      <xdr:spPr>
        <a:xfrm>
          <a:off x="14909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155998</xdr:rowOff>
    </xdr:from>
    <xdr:to>
      <xdr:col>68</xdr:col>
      <xdr:colOff>203200</xdr:colOff>
      <xdr:row>64</xdr:row>
      <xdr:rowOff>86148</xdr:rowOff>
    </xdr:to>
    <xdr:sp macro="" textlink="">
      <xdr:nvSpPr>
        <xdr:cNvPr id="341" name="楕円 340"/>
        <xdr:cNvSpPr/>
      </xdr:nvSpPr>
      <xdr:spPr>
        <a:xfrm>
          <a:off x="14351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70925</xdr:rowOff>
    </xdr:from>
    <xdr:ext cx="762000" cy="259045"/>
    <xdr:sp macro="" textlink="">
      <xdr:nvSpPr>
        <xdr:cNvPr id="342" name="テキスト ボックス 341"/>
        <xdr:cNvSpPr txBox="1"/>
      </xdr:nvSpPr>
      <xdr:spPr>
        <a:xfrm>
          <a:off x="14020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3" name="楕円 342"/>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44" name="テキスト ボックス 343"/>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既往債の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し、実質公債費比率も前年度と比較して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％と比べると高い数値となっている。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81026</xdr:rowOff>
    </xdr:to>
    <xdr:cxnSp macro="">
      <xdr:nvCxnSpPr>
        <xdr:cNvPr id="376" name="直線コネクタ 375"/>
        <xdr:cNvCxnSpPr/>
      </xdr:nvCxnSpPr>
      <xdr:spPr>
        <a:xfrm flipV="1">
          <a:off x="16179800" y="705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81026</xdr:rowOff>
    </xdr:to>
    <xdr:cxnSp macro="">
      <xdr:nvCxnSpPr>
        <xdr:cNvPr id="379" name="直線コネクタ 378"/>
        <xdr:cNvCxnSpPr/>
      </xdr:nvCxnSpPr>
      <xdr:spPr>
        <a:xfrm>
          <a:off x="15290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71374</xdr:rowOff>
    </xdr:to>
    <xdr:cxnSp macro="">
      <xdr:nvCxnSpPr>
        <xdr:cNvPr id="382" name="直線コネクタ 381"/>
        <xdr:cNvCxnSpPr/>
      </xdr:nvCxnSpPr>
      <xdr:spPr>
        <a:xfrm flipV="1">
          <a:off x="14401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100330</xdr:rowOff>
    </xdr:to>
    <xdr:cxnSp macro="">
      <xdr:nvCxnSpPr>
        <xdr:cNvPr id="385" name="直線コネクタ 384"/>
        <xdr:cNvCxnSpPr/>
      </xdr:nvCxnSpPr>
      <xdr:spPr>
        <a:xfrm flipV="1">
          <a:off x="13512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5" name="楕円 394"/>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6"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7" name="楕円 396"/>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8" name="テキスト ボックス 39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9" name="楕円 398"/>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0" name="テキスト ボックス 399"/>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1" name="楕円 400"/>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2" name="テキスト ボックス 401"/>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4" name="テキスト ボックス 40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将来負担比率を算定する際の分子となる地方債残高や公営企業債等繰入見込額の減少や分母となる標準財政規模の増加により、前年度と比較して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７９．２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るも、類似団体平均の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では依然高い水準である。合併後の新市建設計画に基づいた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129438</xdr:rowOff>
    </xdr:from>
    <xdr:to>
      <xdr:col>81</xdr:col>
      <xdr:colOff>44450</xdr:colOff>
      <xdr:row>19</xdr:row>
      <xdr:rowOff>112420</xdr:rowOff>
    </xdr:to>
    <xdr:cxnSp macro="">
      <xdr:nvCxnSpPr>
        <xdr:cNvPr id="436" name="直線コネクタ 435"/>
        <xdr:cNvCxnSpPr/>
      </xdr:nvCxnSpPr>
      <xdr:spPr>
        <a:xfrm flipV="1">
          <a:off x="16179800" y="321553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112420</xdr:rowOff>
    </xdr:from>
    <xdr:to>
      <xdr:col>77</xdr:col>
      <xdr:colOff>44450</xdr:colOff>
      <xdr:row>20</xdr:row>
      <xdr:rowOff>64516</xdr:rowOff>
    </xdr:to>
    <xdr:cxnSp macro="">
      <xdr:nvCxnSpPr>
        <xdr:cNvPr id="439" name="直線コネクタ 438"/>
        <xdr:cNvCxnSpPr/>
      </xdr:nvCxnSpPr>
      <xdr:spPr>
        <a:xfrm flipV="1">
          <a:off x="15290800" y="3369970"/>
          <a:ext cx="889000" cy="1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27838</xdr:rowOff>
    </xdr:from>
    <xdr:to>
      <xdr:col>72</xdr:col>
      <xdr:colOff>203200</xdr:colOff>
      <xdr:row>20</xdr:row>
      <xdr:rowOff>64516</xdr:rowOff>
    </xdr:to>
    <xdr:cxnSp macro="">
      <xdr:nvCxnSpPr>
        <xdr:cNvPr id="442" name="直線コネクタ 441"/>
        <xdr:cNvCxnSpPr/>
      </xdr:nvCxnSpPr>
      <xdr:spPr>
        <a:xfrm>
          <a:off x="14401800" y="3456838"/>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21082</xdr:rowOff>
    </xdr:from>
    <xdr:to>
      <xdr:col>68</xdr:col>
      <xdr:colOff>152400</xdr:colOff>
      <xdr:row>20</xdr:row>
      <xdr:rowOff>27838</xdr:rowOff>
    </xdr:to>
    <xdr:cxnSp macro="">
      <xdr:nvCxnSpPr>
        <xdr:cNvPr id="445" name="直線コネクタ 444"/>
        <xdr:cNvCxnSpPr/>
      </xdr:nvCxnSpPr>
      <xdr:spPr>
        <a:xfrm>
          <a:off x="13512800" y="3450082"/>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78638</xdr:rowOff>
    </xdr:from>
    <xdr:to>
      <xdr:col>81</xdr:col>
      <xdr:colOff>95250</xdr:colOff>
      <xdr:row>19</xdr:row>
      <xdr:rowOff>8789</xdr:rowOff>
    </xdr:to>
    <xdr:sp macro="" textlink="">
      <xdr:nvSpPr>
        <xdr:cNvPr id="455" name="楕円 454"/>
        <xdr:cNvSpPr/>
      </xdr:nvSpPr>
      <xdr:spPr>
        <a:xfrm>
          <a:off x="16967200" y="3164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50715</xdr:rowOff>
    </xdr:from>
    <xdr:ext cx="762000" cy="259045"/>
    <xdr:sp macro="" textlink="">
      <xdr:nvSpPr>
        <xdr:cNvPr id="456" name="将来負担の状況該当値テキスト"/>
        <xdr:cNvSpPr txBox="1"/>
      </xdr:nvSpPr>
      <xdr:spPr>
        <a:xfrm>
          <a:off x="17106900" y="313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61620</xdr:rowOff>
    </xdr:from>
    <xdr:to>
      <xdr:col>77</xdr:col>
      <xdr:colOff>95250</xdr:colOff>
      <xdr:row>19</xdr:row>
      <xdr:rowOff>163220</xdr:rowOff>
    </xdr:to>
    <xdr:sp macro="" textlink="">
      <xdr:nvSpPr>
        <xdr:cNvPr id="457" name="楕円 456"/>
        <xdr:cNvSpPr/>
      </xdr:nvSpPr>
      <xdr:spPr>
        <a:xfrm>
          <a:off x="16129000" y="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147997</xdr:rowOff>
    </xdr:from>
    <xdr:ext cx="736600" cy="259045"/>
    <xdr:sp macro="" textlink="">
      <xdr:nvSpPr>
        <xdr:cNvPr id="458" name="テキスト ボックス 457"/>
        <xdr:cNvSpPr txBox="1"/>
      </xdr:nvSpPr>
      <xdr:spPr>
        <a:xfrm>
          <a:off x="15798800" y="3405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13716</xdr:rowOff>
    </xdr:from>
    <xdr:to>
      <xdr:col>73</xdr:col>
      <xdr:colOff>44450</xdr:colOff>
      <xdr:row>20</xdr:row>
      <xdr:rowOff>115316</xdr:rowOff>
    </xdr:to>
    <xdr:sp macro="" textlink="">
      <xdr:nvSpPr>
        <xdr:cNvPr id="459" name="楕円 458"/>
        <xdr:cNvSpPr/>
      </xdr:nvSpPr>
      <xdr:spPr>
        <a:xfrm>
          <a:off x="15240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100093</xdr:rowOff>
    </xdr:from>
    <xdr:ext cx="762000" cy="259045"/>
    <xdr:sp macro="" textlink="">
      <xdr:nvSpPr>
        <xdr:cNvPr id="460" name="テキスト ボックス 459"/>
        <xdr:cNvSpPr txBox="1"/>
      </xdr:nvSpPr>
      <xdr:spPr>
        <a:xfrm>
          <a:off x="14909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148488</xdr:rowOff>
    </xdr:from>
    <xdr:to>
      <xdr:col>68</xdr:col>
      <xdr:colOff>203200</xdr:colOff>
      <xdr:row>20</xdr:row>
      <xdr:rowOff>78638</xdr:rowOff>
    </xdr:to>
    <xdr:sp macro="" textlink="">
      <xdr:nvSpPr>
        <xdr:cNvPr id="461" name="楕円 460"/>
        <xdr:cNvSpPr/>
      </xdr:nvSpPr>
      <xdr:spPr>
        <a:xfrm>
          <a:off x="14351000" y="34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63415</xdr:rowOff>
    </xdr:from>
    <xdr:ext cx="762000" cy="259045"/>
    <xdr:sp macro="" textlink="">
      <xdr:nvSpPr>
        <xdr:cNvPr id="462" name="テキスト ボックス 461"/>
        <xdr:cNvSpPr txBox="1"/>
      </xdr:nvSpPr>
      <xdr:spPr>
        <a:xfrm>
          <a:off x="14020800" y="34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141732</xdr:rowOff>
    </xdr:from>
    <xdr:to>
      <xdr:col>64</xdr:col>
      <xdr:colOff>152400</xdr:colOff>
      <xdr:row>20</xdr:row>
      <xdr:rowOff>71882</xdr:rowOff>
    </xdr:to>
    <xdr:sp macro="" textlink="">
      <xdr:nvSpPr>
        <xdr:cNvPr id="463" name="楕円 462"/>
        <xdr:cNvSpPr/>
      </xdr:nvSpPr>
      <xdr:spPr>
        <a:xfrm>
          <a:off x="13462000" y="33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56659</xdr:rowOff>
    </xdr:from>
    <xdr:ext cx="762000" cy="259045"/>
    <xdr:sp macro="" textlink="">
      <xdr:nvSpPr>
        <xdr:cNvPr id="464" name="テキスト ボックス 463"/>
        <xdr:cNvSpPr txBox="1"/>
      </xdr:nvSpPr>
      <xdr:spPr>
        <a:xfrm>
          <a:off x="13131800" y="348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144556</xdr:colOff>
      <xdr:row>26</xdr:row>
      <xdr:rowOff>97865</xdr:rowOff>
    </xdr:from>
    <xdr:ext cx="9507667" cy="425758"/>
    <xdr:sp macro="" textlink="">
      <xdr:nvSpPr>
        <xdr:cNvPr id="465" name="テキスト ボックス 464"/>
        <xdr:cNvSpPr txBox="1"/>
      </xdr:nvSpPr>
      <xdr:spPr>
        <a:xfrm>
          <a:off x="783291" y="4468159"/>
          <a:ext cx="95076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８年の３２．５％をピークに定員適正化計画を進めた結果、類似団体平均に近づきつつあるものの、平成２５年度の７月から３月まで国家公務員給与減額措置に応じて実施した減額分を平成２６年度に復元したことや平成２９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特別会計閉鎖による職員給の増の影響などにより、令和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施設の統廃合やアウトソーシング、事務量の把握と精査による効率的な人員配置を行いながら、給与水準の適正化に努める。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138430</xdr:rowOff>
    </xdr:to>
    <xdr:cxnSp macro="">
      <xdr:nvCxnSpPr>
        <xdr:cNvPr id="66" name="直線コネクタ 65"/>
        <xdr:cNvCxnSpPr/>
      </xdr:nvCxnSpPr>
      <xdr:spPr>
        <a:xfrm flipV="1">
          <a:off x="3987800" y="6367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xdr:cNvCxnSpPr/>
      </xdr:nvCxnSpPr>
      <xdr:spPr>
        <a:xfrm>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xdr:cNvCxnSpPr/>
      </xdr:nvCxnSpPr>
      <xdr:spPr>
        <a:xfrm>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xdr:cNvCxnSpPr/>
      </xdr:nvCxnSpPr>
      <xdr:spPr>
        <a:xfrm flipV="1">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新型コロナウイルスワクチン接種事業の大々的実施により分子となる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ものの、分母となる経常一般財源が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地方消費税交付金等の増によ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り大幅な増となった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％で、類似団体との比較においても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施設の維持管理経費、アウトソーシング等による委託料等の増加が見込まれることなどから、類似施設の統廃合、事業の選択と集中を図ることが急務となっている。コスト削減を進めながらもサービス水準の向上を図るため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119380</xdr:rowOff>
    </xdr:to>
    <xdr:cxnSp macro="">
      <xdr:nvCxnSpPr>
        <xdr:cNvPr id="127" name="直線コネクタ 126"/>
        <xdr:cNvCxnSpPr/>
      </xdr:nvCxnSpPr>
      <xdr:spPr>
        <a:xfrm flipV="1">
          <a:off x="15671800" y="2832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17</xdr:row>
      <xdr:rowOff>92710</xdr:rowOff>
    </xdr:to>
    <xdr:cxnSp macro="">
      <xdr:nvCxnSpPr>
        <xdr:cNvPr id="130" name="直線コネクタ 129"/>
        <xdr:cNvCxnSpPr/>
      </xdr:nvCxnSpPr>
      <xdr:spPr>
        <a:xfrm flipV="1">
          <a:off x="14782800" y="2862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92710</xdr:rowOff>
    </xdr:to>
    <xdr:cxnSp macro="">
      <xdr:nvCxnSpPr>
        <xdr:cNvPr id="133" name="直線コネクタ 132"/>
        <xdr:cNvCxnSpPr/>
      </xdr:nvCxnSpPr>
      <xdr:spPr>
        <a:xfrm>
          <a:off x="13893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107950</xdr:rowOff>
    </xdr:to>
    <xdr:cxnSp macro="">
      <xdr:nvCxnSpPr>
        <xdr:cNvPr id="136" name="直線コネクタ 135"/>
        <xdr:cNvCxnSpPr/>
      </xdr:nvCxnSpPr>
      <xdr:spPr>
        <a:xfrm flipV="1">
          <a:off x="13004800" y="2961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8" name="楕円 147"/>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9" name="テキスト ボックス 148"/>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51" name="テキスト ボックス 150"/>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3" name="テキスト ボックス 152"/>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令和３年度は、子育て世帯等臨時特別支援給付金事業の実施等により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費が増となったものの、分母となる経常一般財源が地方消費税交付金等の増により大幅な増となったことから、前年度と比較して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％で、類似団体との比較においても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経常一般財源については、生活保護費や施設型給付費等の恒常的な高止まりに加え、障がい者福祉サービス費や障がい児通所扶助費が増加傾向となっている。国の制度に基づくものが大半であるが、資格審査等の適正化を進めていくことで、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90" name="直線コネクタ 189"/>
        <xdr:cNvCxnSpPr/>
      </xdr:nvCxnSpPr>
      <xdr:spPr>
        <a:xfrm flipV="1">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57</xdr:row>
      <xdr:rowOff>69850</xdr:rowOff>
    </xdr:to>
    <xdr:cxnSp macro="">
      <xdr:nvCxnSpPr>
        <xdr:cNvPr id="193" name="直線コネクタ 192"/>
        <xdr:cNvCxnSpPr/>
      </xdr:nvCxnSpPr>
      <xdr:spPr>
        <a:xfrm flipV="1">
          <a:off x="3098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6" name="直線コネクタ 195"/>
        <xdr:cNvCxnSpPr/>
      </xdr:nvCxnSpPr>
      <xdr:spPr>
        <a:xfrm flipV="1">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86178</xdr:rowOff>
    </xdr:from>
    <xdr:to>
      <xdr:col>11</xdr:col>
      <xdr:colOff>9525</xdr:colOff>
      <xdr:row>57</xdr:row>
      <xdr:rowOff>102507</xdr:rowOff>
    </xdr:to>
    <xdr:cxnSp macro="">
      <xdr:nvCxnSpPr>
        <xdr:cNvPr id="199" name="直線コネクタ 198"/>
        <xdr:cNvCxnSpPr/>
      </xdr:nvCxnSpPr>
      <xdr:spPr>
        <a:xfrm>
          <a:off x="1320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9" name="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1" name="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7" name="楕円 216"/>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8" name="テキスト ボックス 217"/>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その他に係る経常収支比率が前年度と比較して０．３ポイント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の１２．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％とほぼ同じ水準である。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72572</xdr:rowOff>
    </xdr:from>
    <xdr:to>
      <xdr:col>82</xdr:col>
      <xdr:colOff>107950</xdr:colOff>
      <xdr:row>58</xdr:row>
      <xdr:rowOff>105228</xdr:rowOff>
    </xdr:to>
    <xdr:cxnSp macro="">
      <xdr:nvCxnSpPr>
        <xdr:cNvPr id="253" name="直線コネクタ 252"/>
        <xdr:cNvCxnSpPr/>
      </xdr:nvCxnSpPr>
      <xdr:spPr>
        <a:xfrm>
          <a:off x="15671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105228</xdr:rowOff>
    </xdr:to>
    <xdr:cxnSp macro="">
      <xdr:nvCxnSpPr>
        <xdr:cNvPr id="256" name="直線コネクタ 255"/>
        <xdr:cNvCxnSpPr/>
      </xdr:nvCxnSpPr>
      <xdr:spPr>
        <a:xfrm flipV="1">
          <a:off x="14782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105228</xdr:rowOff>
    </xdr:to>
    <xdr:cxnSp macro="">
      <xdr:nvCxnSpPr>
        <xdr:cNvPr id="259" name="直線コネクタ 258"/>
        <xdr:cNvCxnSpPr/>
      </xdr:nvCxnSpPr>
      <xdr:spPr>
        <a:xfrm>
          <a:off x="13893800" y="10005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162378</xdr:rowOff>
    </xdr:to>
    <xdr:cxnSp macro="">
      <xdr:nvCxnSpPr>
        <xdr:cNvPr id="262" name="直線コネクタ 261"/>
        <xdr:cNvCxnSpPr/>
      </xdr:nvCxnSpPr>
      <xdr:spPr>
        <a:xfrm flipV="1">
          <a:off x="13004800" y="100057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2" name="楕円 271"/>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3"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21772</xdr:rowOff>
    </xdr:from>
    <xdr:to>
      <xdr:col>78</xdr:col>
      <xdr:colOff>120650</xdr:colOff>
      <xdr:row>58</xdr:row>
      <xdr:rowOff>123372</xdr:rowOff>
    </xdr:to>
    <xdr:sp macro="" textlink="">
      <xdr:nvSpPr>
        <xdr:cNvPr id="274" name="楕円 273"/>
        <xdr:cNvSpPr/>
      </xdr:nvSpPr>
      <xdr:spPr>
        <a:xfrm>
          <a:off x="15621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108149</xdr:rowOff>
    </xdr:from>
    <xdr:ext cx="736600" cy="259045"/>
    <xdr:sp macro="" textlink="">
      <xdr:nvSpPr>
        <xdr:cNvPr id="275" name="テキスト ボックス 274"/>
        <xdr:cNvSpPr txBox="1"/>
      </xdr:nvSpPr>
      <xdr:spPr>
        <a:xfrm>
          <a:off x="15290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6" name="楕円 275"/>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166205</xdr:rowOff>
    </xdr:from>
    <xdr:ext cx="762000" cy="259045"/>
    <xdr:sp macro="" textlink="">
      <xdr:nvSpPr>
        <xdr:cNvPr id="277" name="テキスト ボックス 276"/>
        <xdr:cNvSpPr txBox="1"/>
      </xdr:nvSpPr>
      <xdr:spPr>
        <a:xfrm>
          <a:off x="14401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8" name="楕円 277"/>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79" name="テキスト ボックス 278"/>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111578</xdr:rowOff>
    </xdr:from>
    <xdr:to>
      <xdr:col>65</xdr:col>
      <xdr:colOff>53975</xdr:colOff>
      <xdr:row>60</xdr:row>
      <xdr:rowOff>41728</xdr:rowOff>
    </xdr:to>
    <xdr:sp macro="" textlink="">
      <xdr:nvSpPr>
        <xdr:cNvPr id="280" name="楕円 279"/>
        <xdr:cNvSpPr/>
      </xdr:nvSpPr>
      <xdr:spPr>
        <a:xfrm>
          <a:off x="1295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26505</xdr:rowOff>
    </xdr:from>
    <xdr:ext cx="762000" cy="259045"/>
    <xdr:sp macro="" textlink="">
      <xdr:nvSpPr>
        <xdr:cNvPr id="281" name="テキスト ボックス 280"/>
        <xdr:cNvSpPr txBox="1"/>
      </xdr:nvSpPr>
      <xdr:spPr>
        <a:xfrm>
          <a:off x="12623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なお、令和３年度においては、特別定額給付金給付事業が令和２年度をもって終了したため、０．３ポイント減の４．９％となっている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136144</xdr:rowOff>
    </xdr:to>
    <xdr:cxnSp macro="">
      <xdr:nvCxnSpPr>
        <xdr:cNvPr id="311" name="直線コネクタ 310"/>
        <xdr:cNvCxnSpPr/>
      </xdr:nvCxnSpPr>
      <xdr:spPr>
        <a:xfrm flipV="1">
          <a:off x="15671800" y="5951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14" name="直線コネクタ 313"/>
        <xdr:cNvCxnSpPr/>
      </xdr:nvCxnSpPr>
      <xdr:spPr>
        <a:xfrm flipV="1">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149860</xdr:rowOff>
    </xdr:to>
    <xdr:cxnSp macro="">
      <xdr:nvCxnSpPr>
        <xdr:cNvPr id="317" name="直線コネクタ 316"/>
        <xdr:cNvCxnSpPr/>
      </xdr:nvCxnSpPr>
      <xdr:spPr>
        <a:xfrm>
          <a:off x="13893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34</xdr:row>
      <xdr:rowOff>145288</xdr:rowOff>
    </xdr:to>
    <xdr:cxnSp macro="">
      <xdr:nvCxnSpPr>
        <xdr:cNvPr id="320" name="直線コネクタ 319"/>
        <xdr:cNvCxnSpPr/>
      </xdr:nvCxnSpPr>
      <xdr:spPr>
        <a:xfrm>
          <a:off x="13004800" y="5855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30" name="楕円 329"/>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31"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2" name="楕円 331"/>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3" name="テキスト ボックス 332"/>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4" name="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6" name="楕円 335"/>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7" name="テキスト ボックス 336"/>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8" name="楕円 337"/>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9" name="テキスト ボックス 338"/>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より０．９ポイント減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、類似団体平均の１５．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にある。公債費については、平成２９年度までは改善傾向にあったが、新市建設計画に基づく合併特例債を活用した建設事業の実施により地方債現在高が増加した影響で、地方債の元利償還金が増となった。新庁舎建設事業など大型建設事業が令和元年度で完了し、これらの償還が今後の公債費を押し上げる見込みとなっていることから、市債の新規発行を伴う普通建設事業を抑制していくほか、減債基金の積立額を確保し繰上償還を行う等、地方債残高の縮減に取り組み公債費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117856</xdr:rowOff>
    </xdr:to>
    <xdr:cxnSp macro="">
      <xdr:nvCxnSpPr>
        <xdr:cNvPr id="369" name="直線コネクタ 368"/>
        <xdr:cNvCxnSpPr/>
      </xdr:nvCxnSpPr>
      <xdr:spPr>
        <a:xfrm flipV="1">
          <a:off x="3987800" y="134498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117856</xdr:rowOff>
    </xdr:to>
    <xdr:cxnSp macro="">
      <xdr:nvCxnSpPr>
        <xdr:cNvPr id="372" name="直線コネクタ 371"/>
        <xdr:cNvCxnSpPr/>
      </xdr:nvCxnSpPr>
      <xdr:spPr>
        <a:xfrm>
          <a:off x="3098800" y="13490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117856</xdr:rowOff>
    </xdr:to>
    <xdr:cxnSp macro="">
      <xdr:nvCxnSpPr>
        <xdr:cNvPr id="375" name="直線コネクタ 374"/>
        <xdr:cNvCxnSpPr/>
      </xdr:nvCxnSpPr>
      <xdr:spPr>
        <a:xfrm>
          <a:off x="2209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108713</xdr:rowOff>
    </xdr:to>
    <xdr:cxnSp macro="">
      <xdr:nvCxnSpPr>
        <xdr:cNvPr id="378" name="直線コネクタ 377"/>
        <xdr:cNvCxnSpPr/>
      </xdr:nvCxnSpPr>
      <xdr:spPr>
        <a:xfrm>
          <a:off x="1320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8" name="楕円 387"/>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9"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0" name="楕円 389"/>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1" name="テキスト ボックス 390"/>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92" name="楕円 391"/>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3" name="テキスト ボックス 392"/>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4" name="楕円 393"/>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5" name="テキスト ボックス 394"/>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6" name="楕円 39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7" name="テキスト ボックス 396"/>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６３．４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％で、類似団体平均を下回り推移している。経常収支比率が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であることから公債費が占める割合が非常に高いことが判る。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53848</xdr:rowOff>
    </xdr:from>
    <xdr:to>
      <xdr:col>82</xdr:col>
      <xdr:colOff>107950</xdr:colOff>
      <xdr:row>74</xdr:row>
      <xdr:rowOff>154432</xdr:rowOff>
    </xdr:to>
    <xdr:cxnSp macro="">
      <xdr:nvCxnSpPr>
        <xdr:cNvPr id="428" name="直線コネクタ 427"/>
        <xdr:cNvCxnSpPr/>
      </xdr:nvCxnSpPr>
      <xdr:spPr>
        <a:xfrm flipV="1">
          <a:off x="15671800" y="127411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138430</xdr:rowOff>
    </xdr:to>
    <xdr:cxnSp macro="">
      <xdr:nvCxnSpPr>
        <xdr:cNvPr id="431" name="直線コネクタ 430"/>
        <xdr:cNvCxnSpPr/>
      </xdr:nvCxnSpPr>
      <xdr:spPr>
        <a:xfrm flipV="1">
          <a:off x="14782800" y="128417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138430</xdr:rowOff>
    </xdr:to>
    <xdr:cxnSp macro="">
      <xdr:nvCxnSpPr>
        <xdr:cNvPr id="434" name="直線コネクタ 433"/>
        <xdr:cNvCxnSpPr/>
      </xdr:nvCxnSpPr>
      <xdr:spPr>
        <a:xfrm>
          <a:off x="13893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120142</xdr:rowOff>
    </xdr:to>
    <xdr:cxnSp macro="">
      <xdr:nvCxnSpPr>
        <xdr:cNvPr id="437" name="直線コネクタ 436"/>
        <xdr:cNvCxnSpPr/>
      </xdr:nvCxnSpPr>
      <xdr:spPr>
        <a:xfrm flipV="1">
          <a:off x="13004800" y="12942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xdr:rowOff>
    </xdr:from>
    <xdr:to>
      <xdr:col>82</xdr:col>
      <xdr:colOff>158750</xdr:colOff>
      <xdr:row>74</xdr:row>
      <xdr:rowOff>104648</xdr:rowOff>
    </xdr:to>
    <xdr:sp macro="" textlink="">
      <xdr:nvSpPr>
        <xdr:cNvPr id="447" name="楕円 446"/>
        <xdr:cNvSpPr/>
      </xdr:nvSpPr>
      <xdr:spPr>
        <a:xfrm>
          <a:off x="164592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83075</xdr:rowOff>
    </xdr:from>
    <xdr:ext cx="762000" cy="259045"/>
    <xdr:sp macro="" textlink="">
      <xdr:nvSpPr>
        <xdr:cNvPr id="448" name="公債費以外該当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9" name="楕円 448"/>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50" name="テキスト ボックス 449"/>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1" name="楕円 450"/>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2" name="テキスト ボックス 451"/>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3" name="楕円 452"/>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4" name="テキスト ボックス 453"/>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55" name="楕円 454"/>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6" name="テキスト ボックス 455"/>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159899</xdr:rowOff>
    </xdr:from>
    <xdr:to>
      <xdr:col>29</xdr:col>
      <xdr:colOff>127000</xdr:colOff>
      <xdr:row>14</xdr:row>
      <xdr:rowOff>171406</xdr:rowOff>
    </xdr:to>
    <xdr:cxnSp macro="">
      <xdr:nvCxnSpPr>
        <xdr:cNvPr id="50" name="直線コネクタ 49"/>
        <xdr:cNvCxnSpPr/>
      </xdr:nvCxnSpPr>
      <xdr:spPr bwMode="auto">
        <a:xfrm flipV="1">
          <a:off x="5003800" y="2607824"/>
          <a:ext cx="647700" cy="1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171406</xdr:rowOff>
    </xdr:from>
    <xdr:to>
      <xdr:col>26</xdr:col>
      <xdr:colOff>50800</xdr:colOff>
      <xdr:row>15</xdr:row>
      <xdr:rowOff>64287</xdr:rowOff>
    </xdr:to>
    <xdr:cxnSp macro="">
      <xdr:nvCxnSpPr>
        <xdr:cNvPr id="53" name="直線コネクタ 52"/>
        <xdr:cNvCxnSpPr/>
      </xdr:nvCxnSpPr>
      <xdr:spPr bwMode="auto">
        <a:xfrm flipV="1">
          <a:off x="4305300" y="2619331"/>
          <a:ext cx="698500" cy="6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64287</xdr:rowOff>
    </xdr:from>
    <xdr:to>
      <xdr:col>22</xdr:col>
      <xdr:colOff>114300</xdr:colOff>
      <xdr:row>15</xdr:row>
      <xdr:rowOff>69164</xdr:rowOff>
    </xdr:to>
    <xdr:cxnSp macro="">
      <xdr:nvCxnSpPr>
        <xdr:cNvPr id="56" name="直線コネクタ 55"/>
        <xdr:cNvCxnSpPr/>
      </xdr:nvCxnSpPr>
      <xdr:spPr bwMode="auto">
        <a:xfrm flipV="1">
          <a:off x="3606800" y="2683662"/>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69164</xdr:rowOff>
    </xdr:from>
    <xdr:to>
      <xdr:col>18</xdr:col>
      <xdr:colOff>177800</xdr:colOff>
      <xdr:row>15</xdr:row>
      <xdr:rowOff>83699</xdr:rowOff>
    </xdr:to>
    <xdr:cxnSp macro="">
      <xdr:nvCxnSpPr>
        <xdr:cNvPr id="59" name="直線コネクタ 58"/>
        <xdr:cNvCxnSpPr/>
      </xdr:nvCxnSpPr>
      <xdr:spPr bwMode="auto">
        <a:xfrm flipV="1">
          <a:off x="2908300" y="2688539"/>
          <a:ext cx="698500" cy="14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109099</xdr:rowOff>
    </xdr:from>
    <xdr:to>
      <xdr:col>29</xdr:col>
      <xdr:colOff>177800</xdr:colOff>
      <xdr:row>15</xdr:row>
      <xdr:rowOff>39249</xdr:rowOff>
    </xdr:to>
    <xdr:sp macro="" textlink="">
      <xdr:nvSpPr>
        <xdr:cNvPr id="69" name="楕円 68"/>
        <xdr:cNvSpPr/>
      </xdr:nvSpPr>
      <xdr:spPr bwMode="auto">
        <a:xfrm>
          <a:off x="5600700" y="255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125626</xdr:rowOff>
    </xdr:from>
    <xdr:ext cx="762000" cy="259045"/>
    <xdr:sp macro="" textlink="">
      <xdr:nvSpPr>
        <xdr:cNvPr id="70" name="人口1人当たり決算額の推移該当値テキスト130"/>
        <xdr:cNvSpPr txBox="1"/>
      </xdr:nvSpPr>
      <xdr:spPr>
        <a:xfrm>
          <a:off x="5740400" y="240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120606</xdr:rowOff>
    </xdr:from>
    <xdr:to>
      <xdr:col>26</xdr:col>
      <xdr:colOff>101600</xdr:colOff>
      <xdr:row>15</xdr:row>
      <xdr:rowOff>50756</xdr:rowOff>
    </xdr:to>
    <xdr:sp macro="" textlink="">
      <xdr:nvSpPr>
        <xdr:cNvPr id="71" name="楕円 70"/>
        <xdr:cNvSpPr/>
      </xdr:nvSpPr>
      <xdr:spPr bwMode="auto">
        <a:xfrm>
          <a:off x="4953000" y="256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60933</xdr:rowOff>
    </xdr:from>
    <xdr:ext cx="736600" cy="259045"/>
    <xdr:sp macro="" textlink="">
      <xdr:nvSpPr>
        <xdr:cNvPr id="72" name="テキスト ボックス 71"/>
        <xdr:cNvSpPr txBox="1"/>
      </xdr:nvSpPr>
      <xdr:spPr>
        <a:xfrm>
          <a:off x="4622800" y="233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13487</xdr:rowOff>
    </xdr:from>
    <xdr:to>
      <xdr:col>22</xdr:col>
      <xdr:colOff>165100</xdr:colOff>
      <xdr:row>15</xdr:row>
      <xdr:rowOff>115087</xdr:rowOff>
    </xdr:to>
    <xdr:sp macro="" textlink="">
      <xdr:nvSpPr>
        <xdr:cNvPr id="73" name="楕円 72"/>
        <xdr:cNvSpPr/>
      </xdr:nvSpPr>
      <xdr:spPr bwMode="auto">
        <a:xfrm>
          <a:off x="4254500" y="263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125264</xdr:rowOff>
    </xdr:from>
    <xdr:ext cx="762000" cy="259045"/>
    <xdr:sp macro="" textlink="">
      <xdr:nvSpPr>
        <xdr:cNvPr id="74" name="テキスト ボックス 73"/>
        <xdr:cNvSpPr txBox="1"/>
      </xdr:nvSpPr>
      <xdr:spPr>
        <a:xfrm>
          <a:off x="3924300" y="240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18364</xdr:rowOff>
    </xdr:from>
    <xdr:to>
      <xdr:col>19</xdr:col>
      <xdr:colOff>38100</xdr:colOff>
      <xdr:row>15</xdr:row>
      <xdr:rowOff>119964</xdr:rowOff>
    </xdr:to>
    <xdr:sp macro="" textlink="">
      <xdr:nvSpPr>
        <xdr:cNvPr id="75" name="楕円 74"/>
        <xdr:cNvSpPr/>
      </xdr:nvSpPr>
      <xdr:spPr bwMode="auto">
        <a:xfrm>
          <a:off x="3556000" y="263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130141</xdr:rowOff>
    </xdr:from>
    <xdr:ext cx="762000" cy="259045"/>
    <xdr:sp macro="" textlink="">
      <xdr:nvSpPr>
        <xdr:cNvPr id="76" name="テキスト ボックス 75"/>
        <xdr:cNvSpPr txBox="1"/>
      </xdr:nvSpPr>
      <xdr:spPr>
        <a:xfrm>
          <a:off x="3225800" y="240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32899</xdr:rowOff>
    </xdr:from>
    <xdr:to>
      <xdr:col>15</xdr:col>
      <xdr:colOff>101600</xdr:colOff>
      <xdr:row>15</xdr:row>
      <xdr:rowOff>134499</xdr:rowOff>
    </xdr:to>
    <xdr:sp macro="" textlink="">
      <xdr:nvSpPr>
        <xdr:cNvPr id="77" name="楕円 76"/>
        <xdr:cNvSpPr/>
      </xdr:nvSpPr>
      <xdr:spPr bwMode="auto">
        <a:xfrm>
          <a:off x="2857500" y="265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144676</xdr:rowOff>
    </xdr:from>
    <xdr:ext cx="762000" cy="259045"/>
    <xdr:sp macro="" textlink="">
      <xdr:nvSpPr>
        <xdr:cNvPr id="78" name="テキスト ボックス 77"/>
        <xdr:cNvSpPr txBox="1"/>
      </xdr:nvSpPr>
      <xdr:spPr>
        <a:xfrm>
          <a:off x="2527300" y="24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148565</xdr:rowOff>
    </xdr:from>
    <xdr:to>
      <xdr:col>29</xdr:col>
      <xdr:colOff>127000</xdr:colOff>
      <xdr:row>35</xdr:row>
      <xdr:rowOff>260921</xdr:rowOff>
    </xdr:to>
    <xdr:cxnSp macro="">
      <xdr:nvCxnSpPr>
        <xdr:cNvPr id="112" name="直線コネクタ 111"/>
        <xdr:cNvCxnSpPr/>
      </xdr:nvCxnSpPr>
      <xdr:spPr bwMode="auto">
        <a:xfrm>
          <a:off x="5003800" y="6758915"/>
          <a:ext cx="647700" cy="11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148565</xdr:rowOff>
    </xdr:from>
    <xdr:to>
      <xdr:col>26</xdr:col>
      <xdr:colOff>50800</xdr:colOff>
      <xdr:row>35</xdr:row>
      <xdr:rowOff>188950</xdr:rowOff>
    </xdr:to>
    <xdr:cxnSp macro="">
      <xdr:nvCxnSpPr>
        <xdr:cNvPr id="115" name="直線コネクタ 114"/>
        <xdr:cNvCxnSpPr/>
      </xdr:nvCxnSpPr>
      <xdr:spPr bwMode="auto">
        <a:xfrm flipV="1">
          <a:off x="4305300" y="6758915"/>
          <a:ext cx="698500" cy="40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176416</xdr:rowOff>
    </xdr:from>
    <xdr:to>
      <xdr:col>22</xdr:col>
      <xdr:colOff>114300</xdr:colOff>
      <xdr:row>35</xdr:row>
      <xdr:rowOff>188950</xdr:rowOff>
    </xdr:to>
    <xdr:cxnSp macro="">
      <xdr:nvCxnSpPr>
        <xdr:cNvPr id="118" name="直線コネクタ 117"/>
        <xdr:cNvCxnSpPr/>
      </xdr:nvCxnSpPr>
      <xdr:spPr bwMode="auto">
        <a:xfrm>
          <a:off x="3606800" y="6786766"/>
          <a:ext cx="698500" cy="1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176416</xdr:rowOff>
    </xdr:from>
    <xdr:to>
      <xdr:col>18</xdr:col>
      <xdr:colOff>177800</xdr:colOff>
      <xdr:row>35</xdr:row>
      <xdr:rowOff>257493</xdr:rowOff>
    </xdr:to>
    <xdr:cxnSp macro="">
      <xdr:nvCxnSpPr>
        <xdr:cNvPr id="121" name="直線コネクタ 120"/>
        <xdr:cNvCxnSpPr/>
      </xdr:nvCxnSpPr>
      <xdr:spPr bwMode="auto">
        <a:xfrm flipV="1">
          <a:off x="2908300" y="6786766"/>
          <a:ext cx="698500" cy="8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210121</xdr:rowOff>
    </xdr:from>
    <xdr:to>
      <xdr:col>29</xdr:col>
      <xdr:colOff>177800</xdr:colOff>
      <xdr:row>35</xdr:row>
      <xdr:rowOff>311721</xdr:rowOff>
    </xdr:to>
    <xdr:sp macro="" textlink="">
      <xdr:nvSpPr>
        <xdr:cNvPr id="131" name="楕円 130"/>
        <xdr:cNvSpPr/>
      </xdr:nvSpPr>
      <xdr:spPr bwMode="auto">
        <a:xfrm>
          <a:off x="5600700" y="682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55198</xdr:rowOff>
    </xdr:from>
    <xdr:ext cx="762000" cy="259045"/>
    <xdr:sp macro="" textlink="">
      <xdr:nvSpPr>
        <xdr:cNvPr id="132" name="人口1人当たり決算額の推移該当値テキスト445"/>
        <xdr:cNvSpPr txBox="1"/>
      </xdr:nvSpPr>
      <xdr:spPr>
        <a:xfrm>
          <a:off x="5740400" y="66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97765</xdr:rowOff>
    </xdr:from>
    <xdr:to>
      <xdr:col>26</xdr:col>
      <xdr:colOff>101600</xdr:colOff>
      <xdr:row>35</xdr:row>
      <xdr:rowOff>199365</xdr:rowOff>
    </xdr:to>
    <xdr:sp macro="" textlink="">
      <xdr:nvSpPr>
        <xdr:cNvPr id="133" name="楕円 132"/>
        <xdr:cNvSpPr/>
      </xdr:nvSpPr>
      <xdr:spPr bwMode="auto">
        <a:xfrm>
          <a:off x="4953000" y="67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209542</xdr:rowOff>
    </xdr:from>
    <xdr:ext cx="736600" cy="259045"/>
    <xdr:sp macro="" textlink="">
      <xdr:nvSpPr>
        <xdr:cNvPr id="134" name="テキスト ボックス 133"/>
        <xdr:cNvSpPr txBox="1"/>
      </xdr:nvSpPr>
      <xdr:spPr>
        <a:xfrm>
          <a:off x="4622800" y="647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138150</xdr:rowOff>
    </xdr:from>
    <xdr:to>
      <xdr:col>22</xdr:col>
      <xdr:colOff>165100</xdr:colOff>
      <xdr:row>35</xdr:row>
      <xdr:rowOff>239750</xdr:rowOff>
    </xdr:to>
    <xdr:sp macro="" textlink="">
      <xdr:nvSpPr>
        <xdr:cNvPr id="135" name="楕円 134"/>
        <xdr:cNvSpPr/>
      </xdr:nvSpPr>
      <xdr:spPr bwMode="auto">
        <a:xfrm>
          <a:off x="4254500" y="674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249927</xdr:rowOff>
    </xdr:from>
    <xdr:ext cx="762000" cy="259045"/>
    <xdr:sp macro="" textlink="">
      <xdr:nvSpPr>
        <xdr:cNvPr id="136" name="テキスト ボックス 135"/>
        <xdr:cNvSpPr txBox="1"/>
      </xdr:nvSpPr>
      <xdr:spPr>
        <a:xfrm>
          <a:off x="3924300" y="65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125616</xdr:rowOff>
    </xdr:from>
    <xdr:to>
      <xdr:col>19</xdr:col>
      <xdr:colOff>38100</xdr:colOff>
      <xdr:row>35</xdr:row>
      <xdr:rowOff>227216</xdr:rowOff>
    </xdr:to>
    <xdr:sp macro="" textlink="">
      <xdr:nvSpPr>
        <xdr:cNvPr id="137" name="楕円 136"/>
        <xdr:cNvSpPr/>
      </xdr:nvSpPr>
      <xdr:spPr bwMode="auto">
        <a:xfrm>
          <a:off x="3556000" y="673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237393</xdr:rowOff>
    </xdr:from>
    <xdr:ext cx="762000" cy="259045"/>
    <xdr:sp macro="" textlink="">
      <xdr:nvSpPr>
        <xdr:cNvPr id="138" name="テキスト ボックス 137"/>
        <xdr:cNvSpPr txBox="1"/>
      </xdr:nvSpPr>
      <xdr:spPr>
        <a:xfrm>
          <a:off x="3225800" y="65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206693</xdr:rowOff>
    </xdr:from>
    <xdr:to>
      <xdr:col>15</xdr:col>
      <xdr:colOff>101600</xdr:colOff>
      <xdr:row>35</xdr:row>
      <xdr:rowOff>308293</xdr:rowOff>
    </xdr:to>
    <xdr:sp macro="" textlink="">
      <xdr:nvSpPr>
        <xdr:cNvPr id="139" name="楕円 138"/>
        <xdr:cNvSpPr/>
      </xdr:nvSpPr>
      <xdr:spPr bwMode="auto">
        <a:xfrm>
          <a:off x="2857500" y="68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318470</xdr:rowOff>
    </xdr:from>
    <xdr:ext cx="762000" cy="259045"/>
    <xdr:sp macro="" textlink="">
      <xdr:nvSpPr>
        <xdr:cNvPr id="140" name="テキスト ボックス 139"/>
        <xdr:cNvSpPr txBox="1"/>
      </xdr:nvSpPr>
      <xdr:spPr>
        <a:xfrm>
          <a:off x="2527300" y="65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16770</xdr:rowOff>
    </xdr:from>
    <xdr:to>
      <xdr:col>24</xdr:col>
      <xdr:colOff>63500</xdr:colOff>
      <xdr:row>34</xdr:row>
      <xdr:rowOff>28677</xdr:rowOff>
    </xdr:to>
    <xdr:cxnSp macro="">
      <xdr:nvCxnSpPr>
        <xdr:cNvPr id="61" name="直線コネクタ 60"/>
        <xdr:cNvCxnSpPr/>
      </xdr:nvCxnSpPr>
      <xdr:spPr>
        <a:xfrm flipV="1">
          <a:off x="3797300" y="5846070"/>
          <a:ext cx="8382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28677</xdr:rowOff>
    </xdr:from>
    <xdr:to>
      <xdr:col>19</xdr:col>
      <xdr:colOff>177800</xdr:colOff>
      <xdr:row>35</xdr:row>
      <xdr:rowOff>16580</xdr:rowOff>
    </xdr:to>
    <xdr:cxnSp macro="">
      <xdr:nvCxnSpPr>
        <xdr:cNvPr id="64" name="直線コネクタ 63"/>
        <xdr:cNvCxnSpPr/>
      </xdr:nvCxnSpPr>
      <xdr:spPr>
        <a:xfrm flipV="1">
          <a:off x="2908300" y="5857977"/>
          <a:ext cx="889000" cy="15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165760</xdr:rowOff>
    </xdr:from>
    <xdr:to>
      <xdr:col>15</xdr:col>
      <xdr:colOff>50800</xdr:colOff>
      <xdr:row>35</xdr:row>
      <xdr:rowOff>16580</xdr:rowOff>
    </xdr:to>
    <xdr:cxnSp macro="">
      <xdr:nvCxnSpPr>
        <xdr:cNvPr id="67" name="直線コネクタ 66"/>
        <xdr:cNvCxnSpPr/>
      </xdr:nvCxnSpPr>
      <xdr:spPr>
        <a:xfrm>
          <a:off x="2019300" y="5995060"/>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165760</xdr:rowOff>
    </xdr:from>
    <xdr:to>
      <xdr:col>10</xdr:col>
      <xdr:colOff>114300</xdr:colOff>
      <xdr:row>35</xdr:row>
      <xdr:rowOff>4845</xdr:rowOff>
    </xdr:to>
    <xdr:cxnSp macro="">
      <xdr:nvCxnSpPr>
        <xdr:cNvPr id="70" name="直線コネクタ 69"/>
        <xdr:cNvCxnSpPr/>
      </xdr:nvCxnSpPr>
      <xdr:spPr>
        <a:xfrm flipV="1">
          <a:off x="1130300" y="5995060"/>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137420</xdr:rowOff>
    </xdr:from>
    <xdr:to>
      <xdr:col>24</xdr:col>
      <xdr:colOff>114300</xdr:colOff>
      <xdr:row>34</xdr:row>
      <xdr:rowOff>67570</xdr:rowOff>
    </xdr:to>
    <xdr:sp macro="" textlink="">
      <xdr:nvSpPr>
        <xdr:cNvPr id="80" name="楕円 79"/>
        <xdr:cNvSpPr/>
      </xdr:nvSpPr>
      <xdr:spPr>
        <a:xfrm>
          <a:off x="4584700" y="57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160297</xdr:rowOff>
    </xdr:from>
    <xdr:ext cx="534377" cy="259045"/>
    <xdr:sp macro="" textlink="">
      <xdr:nvSpPr>
        <xdr:cNvPr id="81" name="人件費該当値テキスト"/>
        <xdr:cNvSpPr txBox="1"/>
      </xdr:nvSpPr>
      <xdr:spPr>
        <a:xfrm>
          <a:off x="4686300" y="56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149327</xdr:rowOff>
    </xdr:from>
    <xdr:to>
      <xdr:col>20</xdr:col>
      <xdr:colOff>38100</xdr:colOff>
      <xdr:row>34</xdr:row>
      <xdr:rowOff>79477</xdr:rowOff>
    </xdr:to>
    <xdr:sp macro="" textlink="">
      <xdr:nvSpPr>
        <xdr:cNvPr id="82" name="楕円 81"/>
        <xdr:cNvSpPr/>
      </xdr:nvSpPr>
      <xdr:spPr>
        <a:xfrm>
          <a:off x="3746500" y="58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96004</xdr:rowOff>
    </xdr:from>
    <xdr:ext cx="534377" cy="259045"/>
    <xdr:sp macro="" textlink="">
      <xdr:nvSpPr>
        <xdr:cNvPr id="83" name="テキスト ボックス 82"/>
        <xdr:cNvSpPr txBox="1"/>
      </xdr:nvSpPr>
      <xdr:spPr>
        <a:xfrm>
          <a:off x="3530111" y="55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137230</xdr:rowOff>
    </xdr:from>
    <xdr:to>
      <xdr:col>15</xdr:col>
      <xdr:colOff>101600</xdr:colOff>
      <xdr:row>35</xdr:row>
      <xdr:rowOff>67380</xdr:rowOff>
    </xdr:to>
    <xdr:sp macro="" textlink="">
      <xdr:nvSpPr>
        <xdr:cNvPr id="84" name="楕円 83"/>
        <xdr:cNvSpPr/>
      </xdr:nvSpPr>
      <xdr:spPr>
        <a:xfrm>
          <a:off x="2857500" y="5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83907</xdr:rowOff>
    </xdr:from>
    <xdr:ext cx="534377" cy="259045"/>
    <xdr:sp macro="" textlink="">
      <xdr:nvSpPr>
        <xdr:cNvPr id="85" name="テキスト ボックス 84"/>
        <xdr:cNvSpPr txBox="1"/>
      </xdr:nvSpPr>
      <xdr:spPr>
        <a:xfrm>
          <a:off x="2641111" y="57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114960</xdr:rowOff>
    </xdr:from>
    <xdr:to>
      <xdr:col>10</xdr:col>
      <xdr:colOff>165100</xdr:colOff>
      <xdr:row>35</xdr:row>
      <xdr:rowOff>45110</xdr:rowOff>
    </xdr:to>
    <xdr:sp macro="" textlink="">
      <xdr:nvSpPr>
        <xdr:cNvPr id="86" name="楕円 85"/>
        <xdr:cNvSpPr/>
      </xdr:nvSpPr>
      <xdr:spPr>
        <a:xfrm>
          <a:off x="1968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61637</xdr:rowOff>
    </xdr:from>
    <xdr:ext cx="534377" cy="259045"/>
    <xdr:sp macro="" textlink="">
      <xdr:nvSpPr>
        <xdr:cNvPr id="87" name="テキスト ボックス 86"/>
        <xdr:cNvSpPr txBox="1"/>
      </xdr:nvSpPr>
      <xdr:spPr>
        <a:xfrm>
          <a:off x="1752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125495</xdr:rowOff>
    </xdr:from>
    <xdr:to>
      <xdr:col>6</xdr:col>
      <xdr:colOff>38100</xdr:colOff>
      <xdr:row>35</xdr:row>
      <xdr:rowOff>55645</xdr:rowOff>
    </xdr:to>
    <xdr:sp macro="" textlink="">
      <xdr:nvSpPr>
        <xdr:cNvPr id="88" name="楕円 87"/>
        <xdr:cNvSpPr/>
      </xdr:nvSpPr>
      <xdr:spPr>
        <a:xfrm>
          <a:off x="1079500" y="59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72172</xdr:rowOff>
    </xdr:from>
    <xdr:ext cx="534377" cy="259045"/>
    <xdr:sp macro="" textlink="">
      <xdr:nvSpPr>
        <xdr:cNvPr id="89" name="テキスト ボックス 88"/>
        <xdr:cNvSpPr txBox="1"/>
      </xdr:nvSpPr>
      <xdr:spPr>
        <a:xfrm>
          <a:off x="863111" y="573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36894</xdr:rowOff>
    </xdr:from>
    <xdr:to>
      <xdr:col>24</xdr:col>
      <xdr:colOff>63500</xdr:colOff>
      <xdr:row>57</xdr:row>
      <xdr:rowOff>74206</xdr:rowOff>
    </xdr:to>
    <xdr:cxnSp macro="">
      <xdr:nvCxnSpPr>
        <xdr:cNvPr id="119" name="直線コネクタ 118"/>
        <xdr:cNvCxnSpPr/>
      </xdr:nvCxnSpPr>
      <xdr:spPr>
        <a:xfrm flipV="1">
          <a:off x="3797300" y="9809544"/>
          <a:ext cx="8382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24688</xdr:rowOff>
    </xdr:from>
    <xdr:to>
      <xdr:col>19</xdr:col>
      <xdr:colOff>177800</xdr:colOff>
      <xdr:row>57</xdr:row>
      <xdr:rowOff>74206</xdr:rowOff>
    </xdr:to>
    <xdr:cxnSp macro="">
      <xdr:nvCxnSpPr>
        <xdr:cNvPr id="122" name="直線コネクタ 121"/>
        <xdr:cNvCxnSpPr/>
      </xdr:nvCxnSpPr>
      <xdr:spPr>
        <a:xfrm>
          <a:off x="2908300" y="9797338"/>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24688</xdr:rowOff>
    </xdr:from>
    <xdr:to>
      <xdr:col>15</xdr:col>
      <xdr:colOff>50800</xdr:colOff>
      <xdr:row>57</xdr:row>
      <xdr:rowOff>122822</xdr:rowOff>
    </xdr:to>
    <xdr:cxnSp macro="">
      <xdr:nvCxnSpPr>
        <xdr:cNvPr id="125" name="直線コネクタ 124"/>
        <xdr:cNvCxnSpPr/>
      </xdr:nvCxnSpPr>
      <xdr:spPr>
        <a:xfrm flipV="1">
          <a:off x="2019300" y="9797338"/>
          <a:ext cx="889000" cy="9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105575</xdr:rowOff>
    </xdr:from>
    <xdr:to>
      <xdr:col>10</xdr:col>
      <xdr:colOff>114300</xdr:colOff>
      <xdr:row>57</xdr:row>
      <xdr:rowOff>122822</xdr:rowOff>
    </xdr:to>
    <xdr:cxnSp macro="">
      <xdr:nvCxnSpPr>
        <xdr:cNvPr id="128" name="直線コネクタ 127"/>
        <xdr:cNvCxnSpPr/>
      </xdr:nvCxnSpPr>
      <xdr:spPr>
        <a:xfrm>
          <a:off x="1130300" y="987822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38" name="楕円 137"/>
        <xdr:cNvSpPr/>
      </xdr:nvSpPr>
      <xdr:spPr>
        <a:xfrm>
          <a:off x="4584700" y="97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9" name="物件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23406</xdr:rowOff>
    </xdr:from>
    <xdr:to>
      <xdr:col>20</xdr:col>
      <xdr:colOff>38100</xdr:colOff>
      <xdr:row>57</xdr:row>
      <xdr:rowOff>125006</xdr:rowOff>
    </xdr:to>
    <xdr:sp macro="" textlink="">
      <xdr:nvSpPr>
        <xdr:cNvPr id="140" name="楕円 139"/>
        <xdr:cNvSpPr/>
      </xdr:nvSpPr>
      <xdr:spPr>
        <a:xfrm>
          <a:off x="3746500" y="97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116133</xdr:rowOff>
    </xdr:from>
    <xdr:ext cx="534377" cy="259045"/>
    <xdr:sp macro="" textlink="">
      <xdr:nvSpPr>
        <xdr:cNvPr id="141" name="テキスト ボックス 140"/>
        <xdr:cNvSpPr txBox="1"/>
      </xdr:nvSpPr>
      <xdr:spPr>
        <a:xfrm>
          <a:off x="3530111" y="988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145338</xdr:rowOff>
    </xdr:from>
    <xdr:to>
      <xdr:col>15</xdr:col>
      <xdr:colOff>101600</xdr:colOff>
      <xdr:row>57</xdr:row>
      <xdr:rowOff>75488</xdr:rowOff>
    </xdr:to>
    <xdr:sp macro="" textlink="">
      <xdr:nvSpPr>
        <xdr:cNvPr id="142" name="楕円 141"/>
        <xdr:cNvSpPr/>
      </xdr:nvSpPr>
      <xdr:spPr>
        <a:xfrm>
          <a:off x="2857500" y="97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66615</xdr:rowOff>
    </xdr:from>
    <xdr:ext cx="534377" cy="259045"/>
    <xdr:sp macro="" textlink="">
      <xdr:nvSpPr>
        <xdr:cNvPr id="143" name="テキスト ボックス 142"/>
        <xdr:cNvSpPr txBox="1"/>
      </xdr:nvSpPr>
      <xdr:spPr>
        <a:xfrm>
          <a:off x="2641111" y="98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72022</xdr:rowOff>
    </xdr:from>
    <xdr:to>
      <xdr:col>10</xdr:col>
      <xdr:colOff>165100</xdr:colOff>
      <xdr:row>58</xdr:row>
      <xdr:rowOff>2172</xdr:rowOff>
    </xdr:to>
    <xdr:sp macro="" textlink="">
      <xdr:nvSpPr>
        <xdr:cNvPr id="144" name="楕円 143"/>
        <xdr:cNvSpPr/>
      </xdr:nvSpPr>
      <xdr:spPr>
        <a:xfrm>
          <a:off x="1968500" y="98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164749</xdr:rowOff>
    </xdr:from>
    <xdr:ext cx="534377" cy="259045"/>
    <xdr:sp macro="" textlink="">
      <xdr:nvSpPr>
        <xdr:cNvPr id="145" name="テキスト ボックス 144"/>
        <xdr:cNvSpPr txBox="1"/>
      </xdr:nvSpPr>
      <xdr:spPr>
        <a:xfrm>
          <a:off x="1752111" y="99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54775</xdr:rowOff>
    </xdr:from>
    <xdr:to>
      <xdr:col>6</xdr:col>
      <xdr:colOff>38100</xdr:colOff>
      <xdr:row>57</xdr:row>
      <xdr:rowOff>156375</xdr:rowOff>
    </xdr:to>
    <xdr:sp macro="" textlink="">
      <xdr:nvSpPr>
        <xdr:cNvPr id="146" name="楕円 145"/>
        <xdr:cNvSpPr/>
      </xdr:nvSpPr>
      <xdr:spPr>
        <a:xfrm>
          <a:off x="1079500" y="98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147502</xdr:rowOff>
    </xdr:from>
    <xdr:ext cx="534377" cy="259045"/>
    <xdr:sp macro="" textlink="">
      <xdr:nvSpPr>
        <xdr:cNvPr id="147" name="テキスト ボックス 146"/>
        <xdr:cNvSpPr txBox="1"/>
      </xdr:nvSpPr>
      <xdr:spPr>
        <a:xfrm>
          <a:off x="863111" y="99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90360</xdr:rowOff>
    </xdr:from>
    <xdr:to>
      <xdr:col>24</xdr:col>
      <xdr:colOff>63500</xdr:colOff>
      <xdr:row>78</xdr:row>
      <xdr:rowOff>93751</xdr:rowOff>
    </xdr:to>
    <xdr:cxnSp macro="">
      <xdr:nvCxnSpPr>
        <xdr:cNvPr id="176" name="直線コネクタ 175"/>
        <xdr:cNvCxnSpPr/>
      </xdr:nvCxnSpPr>
      <xdr:spPr>
        <a:xfrm>
          <a:off x="3797300" y="13463460"/>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90360</xdr:rowOff>
    </xdr:from>
    <xdr:to>
      <xdr:col>19</xdr:col>
      <xdr:colOff>177800</xdr:colOff>
      <xdr:row>78</xdr:row>
      <xdr:rowOff>101067</xdr:rowOff>
    </xdr:to>
    <xdr:cxnSp macro="">
      <xdr:nvCxnSpPr>
        <xdr:cNvPr id="179" name="直線コネクタ 178"/>
        <xdr:cNvCxnSpPr/>
      </xdr:nvCxnSpPr>
      <xdr:spPr>
        <a:xfrm flipV="1">
          <a:off x="2908300" y="13463460"/>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101067</xdr:rowOff>
    </xdr:from>
    <xdr:to>
      <xdr:col>15</xdr:col>
      <xdr:colOff>50800</xdr:colOff>
      <xdr:row>78</xdr:row>
      <xdr:rowOff>101485</xdr:rowOff>
    </xdr:to>
    <xdr:cxnSp macro="">
      <xdr:nvCxnSpPr>
        <xdr:cNvPr id="182" name="直線コネクタ 181"/>
        <xdr:cNvCxnSpPr/>
      </xdr:nvCxnSpPr>
      <xdr:spPr>
        <a:xfrm flipV="1">
          <a:off x="2019300" y="13474167"/>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90742</xdr:rowOff>
    </xdr:from>
    <xdr:to>
      <xdr:col>10</xdr:col>
      <xdr:colOff>114300</xdr:colOff>
      <xdr:row>78</xdr:row>
      <xdr:rowOff>101485</xdr:rowOff>
    </xdr:to>
    <xdr:cxnSp macro="">
      <xdr:nvCxnSpPr>
        <xdr:cNvPr id="185" name="直線コネクタ 184"/>
        <xdr:cNvCxnSpPr/>
      </xdr:nvCxnSpPr>
      <xdr:spPr>
        <a:xfrm>
          <a:off x="1130300" y="13463842"/>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42951</xdr:rowOff>
    </xdr:from>
    <xdr:to>
      <xdr:col>24</xdr:col>
      <xdr:colOff>114300</xdr:colOff>
      <xdr:row>78</xdr:row>
      <xdr:rowOff>144551</xdr:rowOff>
    </xdr:to>
    <xdr:sp macro="" textlink="">
      <xdr:nvSpPr>
        <xdr:cNvPr id="195" name="楕円 194"/>
        <xdr:cNvSpPr/>
      </xdr:nvSpPr>
      <xdr:spPr>
        <a:xfrm>
          <a:off x="45847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129328</xdr:rowOff>
    </xdr:from>
    <xdr:ext cx="469744" cy="259045"/>
    <xdr:sp macro="" textlink="">
      <xdr:nvSpPr>
        <xdr:cNvPr id="196" name="維持補修費該当値テキスト"/>
        <xdr:cNvSpPr txBox="1"/>
      </xdr:nvSpPr>
      <xdr:spPr>
        <a:xfrm>
          <a:off x="4686300" y="133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39560</xdr:rowOff>
    </xdr:from>
    <xdr:to>
      <xdr:col>20</xdr:col>
      <xdr:colOff>38100</xdr:colOff>
      <xdr:row>78</xdr:row>
      <xdr:rowOff>141160</xdr:rowOff>
    </xdr:to>
    <xdr:sp macro="" textlink="">
      <xdr:nvSpPr>
        <xdr:cNvPr id="197" name="楕円 196"/>
        <xdr:cNvSpPr/>
      </xdr:nvSpPr>
      <xdr:spPr>
        <a:xfrm>
          <a:off x="3746500" y="134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132287</xdr:rowOff>
    </xdr:from>
    <xdr:ext cx="469744" cy="259045"/>
    <xdr:sp macro="" textlink="">
      <xdr:nvSpPr>
        <xdr:cNvPr id="198" name="テキスト ボックス 197"/>
        <xdr:cNvSpPr txBox="1"/>
      </xdr:nvSpPr>
      <xdr:spPr>
        <a:xfrm>
          <a:off x="3562428" y="135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50267</xdr:rowOff>
    </xdr:from>
    <xdr:to>
      <xdr:col>15</xdr:col>
      <xdr:colOff>101600</xdr:colOff>
      <xdr:row>78</xdr:row>
      <xdr:rowOff>151867</xdr:rowOff>
    </xdr:to>
    <xdr:sp macro="" textlink="">
      <xdr:nvSpPr>
        <xdr:cNvPr id="199" name="楕円 198"/>
        <xdr:cNvSpPr/>
      </xdr:nvSpPr>
      <xdr:spPr>
        <a:xfrm>
          <a:off x="2857500" y="1342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142994</xdr:rowOff>
    </xdr:from>
    <xdr:ext cx="469744" cy="259045"/>
    <xdr:sp macro="" textlink="">
      <xdr:nvSpPr>
        <xdr:cNvPr id="200" name="テキスト ボックス 199"/>
        <xdr:cNvSpPr txBox="1"/>
      </xdr:nvSpPr>
      <xdr:spPr>
        <a:xfrm>
          <a:off x="2673428" y="135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50685</xdr:rowOff>
    </xdr:from>
    <xdr:to>
      <xdr:col>10</xdr:col>
      <xdr:colOff>165100</xdr:colOff>
      <xdr:row>78</xdr:row>
      <xdr:rowOff>152285</xdr:rowOff>
    </xdr:to>
    <xdr:sp macro="" textlink="">
      <xdr:nvSpPr>
        <xdr:cNvPr id="201" name="楕円 200"/>
        <xdr:cNvSpPr/>
      </xdr:nvSpPr>
      <xdr:spPr>
        <a:xfrm>
          <a:off x="1968500" y="134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143412</xdr:rowOff>
    </xdr:from>
    <xdr:ext cx="469744" cy="259045"/>
    <xdr:sp macro="" textlink="">
      <xdr:nvSpPr>
        <xdr:cNvPr id="202" name="テキスト ボックス 201"/>
        <xdr:cNvSpPr txBox="1"/>
      </xdr:nvSpPr>
      <xdr:spPr>
        <a:xfrm>
          <a:off x="1784428" y="1351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39942</xdr:rowOff>
    </xdr:from>
    <xdr:to>
      <xdr:col>6</xdr:col>
      <xdr:colOff>38100</xdr:colOff>
      <xdr:row>78</xdr:row>
      <xdr:rowOff>141542</xdr:rowOff>
    </xdr:to>
    <xdr:sp macro="" textlink="">
      <xdr:nvSpPr>
        <xdr:cNvPr id="203" name="楕円 202"/>
        <xdr:cNvSpPr/>
      </xdr:nvSpPr>
      <xdr:spPr>
        <a:xfrm>
          <a:off x="10795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132669</xdr:rowOff>
    </xdr:from>
    <xdr:ext cx="469744" cy="259045"/>
    <xdr:sp macro="" textlink="">
      <xdr:nvSpPr>
        <xdr:cNvPr id="204" name="テキスト ボックス 203"/>
        <xdr:cNvSpPr txBox="1"/>
      </xdr:nvSpPr>
      <xdr:spPr>
        <a:xfrm>
          <a:off x="895428" y="135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86844</xdr:rowOff>
    </xdr:from>
    <xdr:to>
      <xdr:col>24</xdr:col>
      <xdr:colOff>63500</xdr:colOff>
      <xdr:row>98</xdr:row>
      <xdr:rowOff>124840</xdr:rowOff>
    </xdr:to>
    <xdr:cxnSp macro="">
      <xdr:nvCxnSpPr>
        <xdr:cNvPr id="236" name="直線コネクタ 235"/>
        <xdr:cNvCxnSpPr/>
      </xdr:nvCxnSpPr>
      <xdr:spPr>
        <a:xfrm flipV="1">
          <a:off x="3797300" y="16546044"/>
          <a:ext cx="838200" cy="3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124840</xdr:rowOff>
    </xdr:from>
    <xdr:to>
      <xdr:col>19</xdr:col>
      <xdr:colOff>177800</xdr:colOff>
      <xdr:row>98</xdr:row>
      <xdr:rowOff>135765</xdr:rowOff>
    </xdr:to>
    <xdr:cxnSp macro="">
      <xdr:nvCxnSpPr>
        <xdr:cNvPr id="239" name="直線コネクタ 238"/>
        <xdr:cNvCxnSpPr/>
      </xdr:nvCxnSpPr>
      <xdr:spPr>
        <a:xfrm flipV="1">
          <a:off x="2908300" y="16926940"/>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135765</xdr:rowOff>
    </xdr:from>
    <xdr:to>
      <xdr:col>15</xdr:col>
      <xdr:colOff>50800</xdr:colOff>
      <xdr:row>99</xdr:row>
      <xdr:rowOff>1397</xdr:rowOff>
    </xdr:to>
    <xdr:cxnSp macro="">
      <xdr:nvCxnSpPr>
        <xdr:cNvPr id="242" name="直線コネクタ 241"/>
        <xdr:cNvCxnSpPr/>
      </xdr:nvCxnSpPr>
      <xdr:spPr>
        <a:xfrm flipV="1">
          <a:off x="2019300" y="16937865"/>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1397</xdr:rowOff>
    </xdr:from>
    <xdr:to>
      <xdr:col>10</xdr:col>
      <xdr:colOff>114300</xdr:colOff>
      <xdr:row>99</xdr:row>
      <xdr:rowOff>7046</xdr:rowOff>
    </xdr:to>
    <xdr:cxnSp macro="">
      <xdr:nvCxnSpPr>
        <xdr:cNvPr id="245" name="直線コネクタ 244"/>
        <xdr:cNvCxnSpPr/>
      </xdr:nvCxnSpPr>
      <xdr:spPr>
        <a:xfrm flipV="1">
          <a:off x="1130300" y="16974947"/>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36044</xdr:rowOff>
    </xdr:from>
    <xdr:to>
      <xdr:col>24</xdr:col>
      <xdr:colOff>114300</xdr:colOff>
      <xdr:row>96</xdr:row>
      <xdr:rowOff>137644</xdr:rowOff>
    </xdr:to>
    <xdr:sp macro="" textlink="">
      <xdr:nvSpPr>
        <xdr:cNvPr id="255" name="楕円 254"/>
        <xdr:cNvSpPr/>
      </xdr:nvSpPr>
      <xdr:spPr>
        <a:xfrm>
          <a:off x="4584700" y="16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58921</xdr:rowOff>
    </xdr:from>
    <xdr:ext cx="599010" cy="259045"/>
    <xdr:sp macro="" textlink="">
      <xdr:nvSpPr>
        <xdr:cNvPr id="256" name="扶助費該当値テキスト"/>
        <xdr:cNvSpPr txBox="1"/>
      </xdr:nvSpPr>
      <xdr:spPr>
        <a:xfrm>
          <a:off x="4686300" y="1634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74040</xdr:rowOff>
    </xdr:from>
    <xdr:to>
      <xdr:col>20</xdr:col>
      <xdr:colOff>38100</xdr:colOff>
      <xdr:row>99</xdr:row>
      <xdr:rowOff>4190</xdr:rowOff>
    </xdr:to>
    <xdr:sp macro="" textlink="">
      <xdr:nvSpPr>
        <xdr:cNvPr id="257" name="楕円 256"/>
        <xdr:cNvSpPr/>
      </xdr:nvSpPr>
      <xdr:spPr>
        <a:xfrm>
          <a:off x="3746500" y="168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20717</xdr:rowOff>
    </xdr:from>
    <xdr:ext cx="534377" cy="259045"/>
    <xdr:sp macro="" textlink="">
      <xdr:nvSpPr>
        <xdr:cNvPr id="258" name="テキスト ボックス 257"/>
        <xdr:cNvSpPr txBox="1"/>
      </xdr:nvSpPr>
      <xdr:spPr>
        <a:xfrm>
          <a:off x="3530111" y="166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84965</xdr:rowOff>
    </xdr:from>
    <xdr:to>
      <xdr:col>15</xdr:col>
      <xdr:colOff>101600</xdr:colOff>
      <xdr:row>99</xdr:row>
      <xdr:rowOff>15115</xdr:rowOff>
    </xdr:to>
    <xdr:sp macro="" textlink="">
      <xdr:nvSpPr>
        <xdr:cNvPr id="259" name="楕円 258"/>
        <xdr:cNvSpPr/>
      </xdr:nvSpPr>
      <xdr:spPr>
        <a:xfrm>
          <a:off x="2857500" y="168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31642</xdr:rowOff>
    </xdr:from>
    <xdr:ext cx="534377" cy="259045"/>
    <xdr:sp macro="" textlink="">
      <xdr:nvSpPr>
        <xdr:cNvPr id="260" name="テキスト ボックス 259"/>
        <xdr:cNvSpPr txBox="1"/>
      </xdr:nvSpPr>
      <xdr:spPr>
        <a:xfrm>
          <a:off x="2641111" y="166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122047</xdr:rowOff>
    </xdr:from>
    <xdr:to>
      <xdr:col>10</xdr:col>
      <xdr:colOff>165100</xdr:colOff>
      <xdr:row>99</xdr:row>
      <xdr:rowOff>52197</xdr:rowOff>
    </xdr:to>
    <xdr:sp macro="" textlink="">
      <xdr:nvSpPr>
        <xdr:cNvPr id="261" name="楕円 260"/>
        <xdr:cNvSpPr/>
      </xdr:nvSpPr>
      <xdr:spPr>
        <a:xfrm>
          <a:off x="1968500" y="169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68724</xdr:rowOff>
    </xdr:from>
    <xdr:ext cx="534377" cy="259045"/>
    <xdr:sp macro="" textlink="">
      <xdr:nvSpPr>
        <xdr:cNvPr id="262" name="テキスト ボックス 261"/>
        <xdr:cNvSpPr txBox="1"/>
      </xdr:nvSpPr>
      <xdr:spPr>
        <a:xfrm>
          <a:off x="1752111" y="166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127696</xdr:rowOff>
    </xdr:from>
    <xdr:to>
      <xdr:col>6</xdr:col>
      <xdr:colOff>38100</xdr:colOff>
      <xdr:row>99</xdr:row>
      <xdr:rowOff>57846</xdr:rowOff>
    </xdr:to>
    <xdr:sp macro="" textlink="">
      <xdr:nvSpPr>
        <xdr:cNvPr id="263" name="楕円 262"/>
        <xdr:cNvSpPr/>
      </xdr:nvSpPr>
      <xdr:spPr>
        <a:xfrm>
          <a:off x="1079500" y="169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74373</xdr:rowOff>
    </xdr:from>
    <xdr:ext cx="534377" cy="259045"/>
    <xdr:sp macro="" textlink="">
      <xdr:nvSpPr>
        <xdr:cNvPr id="264" name="テキスト ボックス 263"/>
        <xdr:cNvSpPr txBox="1"/>
      </xdr:nvSpPr>
      <xdr:spPr>
        <a:xfrm>
          <a:off x="863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95314</xdr:rowOff>
    </xdr:from>
    <xdr:to>
      <xdr:col>54</xdr:col>
      <xdr:colOff>189865</xdr:colOff>
      <xdr:row>38</xdr:row>
      <xdr:rowOff>63281</xdr:rowOff>
    </xdr:to>
    <xdr:cxnSp macro="">
      <xdr:nvCxnSpPr>
        <xdr:cNvPr id="292" name="直線コネクタ 291"/>
        <xdr:cNvCxnSpPr/>
      </xdr:nvCxnSpPr>
      <xdr:spPr>
        <a:xfrm flipV="1">
          <a:off x="10475595" y="5581714"/>
          <a:ext cx="1270" cy="99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67108</xdr:rowOff>
    </xdr:from>
    <xdr:ext cx="534377" cy="259045"/>
    <xdr:sp macro="" textlink="">
      <xdr:nvSpPr>
        <xdr:cNvPr id="293" name="補助費等最小値テキスト"/>
        <xdr:cNvSpPr txBox="1"/>
      </xdr:nvSpPr>
      <xdr:spPr>
        <a:xfrm>
          <a:off x="10528300" y="65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63281</xdr:rowOff>
    </xdr:from>
    <xdr:to>
      <xdr:col>55</xdr:col>
      <xdr:colOff>88900</xdr:colOff>
      <xdr:row>38</xdr:row>
      <xdr:rowOff>63281</xdr:rowOff>
    </xdr:to>
    <xdr:cxnSp macro="">
      <xdr:nvCxnSpPr>
        <xdr:cNvPr id="294" name="直線コネクタ 293"/>
        <xdr:cNvCxnSpPr/>
      </xdr:nvCxnSpPr>
      <xdr:spPr>
        <a:xfrm>
          <a:off x="10388600" y="657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41991</xdr:rowOff>
    </xdr:from>
    <xdr:ext cx="599010" cy="259045"/>
    <xdr:sp macro="" textlink="">
      <xdr:nvSpPr>
        <xdr:cNvPr id="295" name="補助費等最大値テキスト"/>
        <xdr:cNvSpPr txBox="1"/>
      </xdr:nvSpPr>
      <xdr:spPr>
        <a:xfrm>
          <a:off x="10528300" y="535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95314</xdr:rowOff>
    </xdr:from>
    <xdr:to>
      <xdr:col>55</xdr:col>
      <xdr:colOff>88900</xdr:colOff>
      <xdr:row>32</xdr:row>
      <xdr:rowOff>95314</xdr:rowOff>
    </xdr:to>
    <xdr:cxnSp macro="">
      <xdr:nvCxnSpPr>
        <xdr:cNvPr id="296" name="直線コネクタ 295"/>
        <xdr:cNvCxnSpPr/>
      </xdr:nvCxnSpPr>
      <xdr:spPr>
        <a:xfrm>
          <a:off x="10388600" y="55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6674</xdr:rowOff>
    </xdr:from>
    <xdr:to>
      <xdr:col>55</xdr:col>
      <xdr:colOff>0</xdr:colOff>
      <xdr:row>37</xdr:row>
      <xdr:rowOff>37935</xdr:rowOff>
    </xdr:to>
    <xdr:cxnSp macro="">
      <xdr:nvCxnSpPr>
        <xdr:cNvPr id="297" name="直線コネクタ 296"/>
        <xdr:cNvCxnSpPr/>
      </xdr:nvCxnSpPr>
      <xdr:spPr>
        <a:xfrm>
          <a:off x="9639300" y="5493074"/>
          <a:ext cx="838200" cy="88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36320</xdr:rowOff>
    </xdr:from>
    <xdr:ext cx="534377" cy="259045"/>
    <xdr:sp macro="" textlink="">
      <xdr:nvSpPr>
        <xdr:cNvPr id="298" name="補助費等平均値テキスト"/>
        <xdr:cNvSpPr txBox="1"/>
      </xdr:nvSpPr>
      <xdr:spPr>
        <a:xfrm>
          <a:off x="10528300" y="603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13443</xdr:rowOff>
    </xdr:from>
    <xdr:to>
      <xdr:col>55</xdr:col>
      <xdr:colOff>50800</xdr:colOff>
      <xdr:row>36</xdr:row>
      <xdr:rowOff>115043</xdr:rowOff>
    </xdr:to>
    <xdr:sp macro="" textlink="">
      <xdr:nvSpPr>
        <xdr:cNvPr id="299" name="フローチャート: 判断 298"/>
        <xdr:cNvSpPr/>
      </xdr:nvSpPr>
      <xdr:spPr>
        <a:xfrm>
          <a:off x="10426700" y="61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6674</xdr:rowOff>
    </xdr:from>
    <xdr:to>
      <xdr:col>50</xdr:col>
      <xdr:colOff>114300</xdr:colOff>
      <xdr:row>38</xdr:row>
      <xdr:rowOff>5207</xdr:rowOff>
    </xdr:to>
    <xdr:cxnSp macro="">
      <xdr:nvCxnSpPr>
        <xdr:cNvPr id="300" name="直線コネクタ 299"/>
        <xdr:cNvCxnSpPr/>
      </xdr:nvCxnSpPr>
      <xdr:spPr>
        <a:xfrm flipV="1">
          <a:off x="8750300" y="5493074"/>
          <a:ext cx="889000" cy="10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5207</xdr:rowOff>
    </xdr:from>
    <xdr:to>
      <xdr:col>45</xdr:col>
      <xdr:colOff>177800</xdr:colOff>
      <xdr:row>38</xdr:row>
      <xdr:rowOff>9836</xdr:rowOff>
    </xdr:to>
    <xdr:cxnSp macro="">
      <xdr:nvCxnSpPr>
        <xdr:cNvPr id="303" name="直線コネクタ 302"/>
        <xdr:cNvCxnSpPr/>
      </xdr:nvCxnSpPr>
      <xdr:spPr>
        <a:xfrm flipV="1">
          <a:off x="7861300" y="6520307"/>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9836</xdr:rowOff>
    </xdr:from>
    <xdr:to>
      <xdr:col>41</xdr:col>
      <xdr:colOff>50800</xdr:colOff>
      <xdr:row>38</xdr:row>
      <xdr:rowOff>129222</xdr:rowOff>
    </xdr:to>
    <xdr:cxnSp macro="">
      <xdr:nvCxnSpPr>
        <xdr:cNvPr id="306" name="直線コネクタ 305"/>
        <xdr:cNvCxnSpPr/>
      </xdr:nvCxnSpPr>
      <xdr:spPr>
        <a:xfrm flipV="1">
          <a:off x="6972300" y="6524936"/>
          <a:ext cx="889000" cy="1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158585</xdr:rowOff>
    </xdr:from>
    <xdr:to>
      <xdr:col>55</xdr:col>
      <xdr:colOff>50800</xdr:colOff>
      <xdr:row>37</xdr:row>
      <xdr:rowOff>88735</xdr:rowOff>
    </xdr:to>
    <xdr:sp macro="" textlink="">
      <xdr:nvSpPr>
        <xdr:cNvPr id="316" name="楕円 315"/>
        <xdr:cNvSpPr/>
      </xdr:nvSpPr>
      <xdr:spPr>
        <a:xfrm>
          <a:off x="10426700" y="63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137012</xdr:rowOff>
    </xdr:from>
    <xdr:ext cx="534377" cy="259045"/>
    <xdr:sp macro="" textlink="">
      <xdr:nvSpPr>
        <xdr:cNvPr id="317" name="補助費等該当値テキスト"/>
        <xdr:cNvSpPr txBox="1"/>
      </xdr:nvSpPr>
      <xdr:spPr>
        <a:xfrm>
          <a:off x="10528300" y="63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127324</xdr:rowOff>
    </xdr:from>
    <xdr:to>
      <xdr:col>50</xdr:col>
      <xdr:colOff>165100</xdr:colOff>
      <xdr:row>32</xdr:row>
      <xdr:rowOff>57474</xdr:rowOff>
    </xdr:to>
    <xdr:sp macro="" textlink="">
      <xdr:nvSpPr>
        <xdr:cNvPr id="318" name="楕円 317"/>
        <xdr:cNvSpPr/>
      </xdr:nvSpPr>
      <xdr:spPr>
        <a:xfrm>
          <a:off x="9588500" y="54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48601</xdr:rowOff>
    </xdr:from>
    <xdr:ext cx="599010" cy="259045"/>
    <xdr:sp macro="" textlink="">
      <xdr:nvSpPr>
        <xdr:cNvPr id="319" name="テキスト ボックス 318"/>
        <xdr:cNvSpPr txBox="1"/>
      </xdr:nvSpPr>
      <xdr:spPr>
        <a:xfrm>
          <a:off x="9339795" y="553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125857</xdr:rowOff>
    </xdr:from>
    <xdr:to>
      <xdr:col>46</xdr:col>
      <xdr:colOff>38100</xdr:colOff>
      <xdr:row>38</xdr:row>
      <xdr:rowOff>56007</xdr:rowOff>
    </xdr:to>
    <xdr:sp macro="" textlink="">
      <xdr:nvSpPr>
        <xdr:cNvPr id="320" name="楕円 319"/>
        <xdr:cNvSpPr/>
      </xdr:nvSpPr>
      <xdr:spPr>
        <a:xfrm>
          <a:off x="869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47134</xdr:rowOff>
    </xdr:from>
    <xdr:ext cx="534377" cy="259045"/>
    <xdr:sp macro="" textlink="">
      <xdr:nvSpPr>
        <xdr:cNvPr id="321" name="テキスト ボックス 320"/>
        <xdr:cNvSpPr txBox="1"/>
      </xdr:nvSpPr>
      <xdr:spPr>
        <a:xfrm>
          <a:off x="8483111"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130486</xdr:rowOff>
    </xdr:from>
    <xdr:to>
      <xdr:col>41</xdr:col>
      <xdr:colOff>101600</xdr:colOff>
      <xdr:row>38</xdr:row>
      <xdr:rowOff>60637</xdr:rowOff>
    </xdr:to>
    <xdr:sp macro="" textlink="">
      <xdr:nvSpPr>
        <xdr:cNvPr id="322" name="楕円 321"/>
        <xdr:cNvSpPr/>
      </xdr:nvSpPr>
      <xdr:spPr>
        <a:xfrm>
          <a:off x="7810500" y="6474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51763</xdr:rowOff>
    </xdr:from>
    <xdr:ext cx="534377" cy="259045"/>
    <xdr:sp macro="" textlink="">
      <xdr:nvSpPr>
        <xdr:cNvPr id="323" name="テキスト ボックス 322"/>
        <xdr:cNvSpPr txBox="1"/>
      </xdr:nvSpPr>
      <xdr:spPr>
        <a:xfrm>
          <a:off x="7594111" y="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78422</xdr:rowOff>
    </xdr:from>
    <xdr:to>
      <xdr:col>36</xdr:col>
      <xdr:colOff>165100</xdr:colOff>
      <xdr:row>39</xdr:row>
      <xdr:rowOff>8572</xdr:rowOff>
    </xdr:to>
    <xdr:sp macro="" textlink="">
      <xdr:nvSpPr>
        <xdr:cNvPr id="324" name="楕円 323"/>
        <xdr:cNvSpPr/>
      </xdr:nvSpPr>
      <xdr:spPr>
        <a:xfrm>
          <a:off x="6921500" y="65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171149</xdr:rowOff>
    </xdr:from>
    <xdr:ext cx="534377" cy="259045"/>
    <xdr:sp macro="" textlink="">
      <xdr:nvSpPr>
        <xdr:cNvPr id="325" name="テキスト ボックス 324"/>
        <xdr:cNvSpPr txBox="1"/>
      </xdr:nvSpPr>
      <xdr:spPr>
        <a:xfrm>
          <a:off x="6705111" y="66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5" name="直線コネクタ 344"/>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6"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7" name="直線コネクタ 346"/>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8"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9" name="直線コネクタ 348"/>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66417</xdr:rowOff>
    </xdr:from>
    <xdr:to>
      <xdr:col>55</xdr:col>
      <xdr:colOff>0</xdr:colOff>
      <xdr:row>56</xdr:row>
      <xdr:rowOff>97854</xdr:rowOff>
    </xdr:to>
    <xdr:cxnSp macro="">
      <xdr:nvCxnSpPr>
        <xdr:cNvPr id="350" name="直線コネクタ 349"/>
        <xdr:cNvCxnSpPr/>
      </xdr:nvCxnSpPr>
      <xdr:spPr>
        <a:xfrm>
          <a:off x="9639300" y="9667617"/>
          <a:ext cx="838200" cy="3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1"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2" name="フローチャート: 判断 351"/>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163075</xdr:rowOff>
    </xdr:from>
    <xdr:to>
      <xdr:col>50</xdr:col>
      <xdr:colOff>114300</xdr:colOff>
      <xdr:row>56</xdr:row>
      <xdr:rowOff>66417</xdr:rowOff>
    </xdr:to>
    <xdr:cxnSp macro="">
      <xdr:nvCxnSpPr>
        <xdr:cNvPr id="353" name="直線コネクタ 352"/>
        <xdr:cNvCxnSpPr/>
      </xdr:nvCxnSpPr>
      <xdr:spPr>
        <a:xfrm>
          <a:off x="8750300" y="9249925"/>
          <a:ext cx="889000" cy="4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4" name="フローチャート: 判断 353"/>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5" name="テキスト ボックス 354"/>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163075</xdr:rowOff>
    </xdr:from>
    <xdr:to>
      <xdr:col>45</xdr:col>
      <xdr:colOff>177800</xdr:colOff>
      <xdr:row>54</xdr:row>
      <xdr:rowOff>121858</xdr:rowOff>
    </xdr:to>
    <xdr:cxnSp macro="">
      <xdr:nvCxnSpPr>
        <xdr:cNvPr id="356" name="直線コネクタ 355"/>
        <xdr:cNvCxnSpPr/>
      </xdr:nvCxnSpPr>
      <xdr:spPr>
        <a:xfrm flipV="1">
          <a:off x="7861300" y="9249925"/>
          <a:ext cx="889000" cy="1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7" name="フローチャート: 判断 356"/>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8" name="テキスト ボックス 357"/>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121858</xdr:rowOff>
    </xdr:from>
    <xdr:to>
      <xdr:col>41</xdr:col>
      <xdr:colOff>50800</xdr:colOff>
      <xdr:row>55</xdr:row>
      <xdr:rowOff>145718</xdr:rowOff>
    </xdr:to>
    <xdr:cxnSp macro="">
      <xdr:nvCxnSpPr>
        <xdr:cNvPr id="359" name="直線コネクタ 358"/>
        <xdr:cNvCxnSpPr/>
      </xdr:nvCxnSpPr>
      <xdr:spPr>
        <a:xfrm flipV="1">
          <a:off x="6972300" y="9380158"/>
          <a:ext cx="889000" cy="1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0" name="フローチャート: 判断 359"/>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1" name="テキスト ボックス 360"/>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2" name="フローチャート: 判断 361"/>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3" name="テキスト ボックス 362"/>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47054</xdr:rowOff>
    </xdr:from>
    <xdr:to>
      <xdr:col>55</xdr:col>
      <xdr:colOff>50800</xdr:colOff>
      <xdr:row>56</xdr:row>
      <xdr:rowOff>148654</xdr:rowOff>
    </xdr:to>
    <xdr:sp macro="" textlink="">
      <xdr:nvSpPr>
        <xdr:cNvPr id="369" name="楕円 368"/>
        <xdr:cNvSpPr/>
      </xdr:nvSpPr>
      <xdr:spPr>
        <a:xfrm>
          <a:off x="10426700" y="96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25481</xdr:rowOff>
    </xdr:from>
    <xdr:ext cx="534377" cy="259045"/>
    <xdr:sp macro="" textlink="">
      <xdr:nvSpPr>
        <xdr:cNvPr id="370" name="普通建設事業費該当値テキスト"/>
        <xdr:cNvSpPr txBox="1"/>
      </xdr:nvSpPr>
      <xdr:spPr>
        <a:xfrm>
          <a:off x="10528300"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15617</xdr:rowOff>
    </xdr:from>
    <xdr:to>
      <xdr:col>50</xdr:col>
      <xdr:colOff>165100</xdr:colOff>
      <xdr:row>56</xdr:row>
      <xdr:rowOff>117217</xdr:rowOff>
    </xdr:to>
    <xdr:sp macro="" textlink="">
      <xdr:nvSpPr>
        <xdr:cNvPr id="371" name="楕円 370"/>
        <xdr:cNvSpPr/>
      </xdr:nvSpPr>
      <xdr:spPr>
        <a:xfrm>
          <a:off x="9588500" y="96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108344</xdr:rowOff>
    </xdr:from>
    <xdr:ext cx="534377" cy="259045"/>
    <xdr:sp macro="" textlink="">
      <xdr:nvSpPr>
        <xdr:cNvPr id="372" name="テキスト ボックス 371"/>
        <xdr:cNvSpPr txBox="1"/>
      </xdr:nvSpPr>
      <xdr:spPr>
        <a:xfrm>
          <a:off x="9372111" y="97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112275</xdr:rowOff>
    </xdr:from>
    <xdr:to>
      <xdr:col>46</xdr:col>
      <xdr:colOff>38100</xdr:colOff>
      <xdr:row>54</xdr:row>
      <xdr:rowOff>42425</xdr:rowOff>
    </xdr:to>
    <xdr:sp macro="" textlink="">
      <xdr:nvSpPr>
        <xdr:cNvPr id="373" name="楕円 372"/>
        <xdr:cNvSpPr/>
      </xdr:nvSpPr>
      <xdr:spPr>
        <a:xfrm>
          <a:off x="8699500" y="91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58952</xdr:rowOff>
    </xdr:from>
    <xdr:ext cx="599010" cy="259045"/>
    <xdr:sp macro="" textlink="">
      <xdr:nvSpPr>
        <xdr:cNvPr id="374" name="テキスト ボックス 373"/>
        <xdr:cNvSpPr txBox="1"/>
      </xdr:nvSpPr>
      <xdr:spPr>
        <a:xfrm>
          <a:off x="8450795" y="897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71058</xdr:rowOff>
    </xdr:from>
    <xdr:to>
      <xdr:col>41</xdr:col>
      <xdr:colOff>101600</xdr:colOff>
      <xdr:row>55</xdr:row>
      <xdr:rowOff>1208</xdr:rowOff>
    </xdr:to>
    <xdr:sp macro="" textlink="">
      <xdr:nvSpPr>
        <xdr:cNvPr id="375" name="楕円 374"/>
        <xdr:cNvSpPr/>
      </xdr:nvSpPr>
      <xdr:spPr>
        <a:xfrm>
          <a:off x="7810500" y="93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17735</xdr:rowOff>
    </xdr:from>
    <xdr:ext cx="599010" cy="259045"/>
    <xdr:sp macro="" textlink="">
      <xdr:nvSpPr>
        <xdr:cNvPr id="376" name="テキスト ボックス 375"/>
        <xdr:cNvSpPr txBox="1"/>
      </xdr:nvSpPr>
      <xdr:spPr>
        <a:xfrm>
          <a:off x="7561795" y="910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94918</xdr:rowOff>
    </xdr:from>
    <xdr:to>
      <xdr:col>36</xdr:col>
      <xdr:colOff>165100</xdr:colOff>
      <xdr:row>56</xdr:row>
      <xdr:rowOff>25068</xdr:rowOff>
    </xdr:to>
    <xdr:sp macro="" textlink="">
      <xdr:nvSpPr>
        <xdr:cNvPr id="377" name="楕円 376"/>
        <xdr:cNvSpPr/>
      </xdr:nvSpPr>
      <xdr:spPr>
        <a:xfrm>
          <a:off x="6921500" y="95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41595</xdr:rowOff>
    </xdr:from>
    <xdr:ext cx="534377" cy="259045"/>
    <xdr:sp macro="" textlink="">
      <xdr:nvSpPr>
        <xdr:cNvPr id="378" name="テキスト ボックス 377"/>
        <xdr:cNvSpPr txBox="1"/>
      </xdr:nvSpPr>
      <xdr:spPr>
        <a:xfrm>
          <a:off x="6705111" y="929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2" name="直線コネクタ 401"/>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5"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6" name="直線コネクタ 405"/>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162089</xdr:rowOff>
    </xdr:from>
    <xdr:to>
      <xdr:col>55</xdr:col>
      <xdr:colOff>0</xdr:colOff>
      <xdr:row>79</xdr:row>
      <xdr:rowOff>36740</xdr:rowOff>
    </xdr:to>
    <xdr:cxnSp macro="">
      <xdr:nvCxnSpPr>
        <xdr:cNvPr id="407" name="直線コネクタ 406"/>
        <xdr:cNvCxnSpPr/>
      </xdr:nvCxnSpPr>
      <xdr:spPr>
        <a:xfrm flipV="1">
          <a:off x="9639300" y="13535189"/>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8"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9" name="フローチャート: 判断 408"/>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145287</xdr:rowOff>
    </xdr:from>
    <xdr:to>
      <xdr:col>50</xdr:col>
      <xdr:colOff>114300</xdr:colOff>
      <xdr:row>79</xdr:row>
      <xdr:rowOff>36740</xdr:rowOff>
    </xdr:to>
    <xdr:cxnSp macro="">
      <xdr:nvCxnSpPr>
        <xdr:cNvPr id="410" name="直線コネクタ 409"/>
        <xdr:cNvCxnSpPr/>
      </xdr:nvCxnSpPr>
      <xdr:spPr>
        <a:xfrm>
          <a:off x="8750300" y="13518387"/>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1" name="フローチャート: 判断 410"/>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2" name="テキスト ボックス 411"/>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135840</xdr:rowOff>
    </xdr:from>
    <xdr:to>
      <xdr:col>45</xdr:col>
      <xdr:colOff>177800</xdr:colOff>
      <xdr:row>78</xdr:row>
      <xdr:rowOff>145287</xdr:rowOff>
    </xdr:to>
    <xdr:cxnSp macro="">
      <xdr:nvCxnSpPr>
        <xdr:cNvPr id="413" name="直線コネクタ 412"/>
        <xdr:cNvCxnSpPr/>
      </xdr:nvCxnSpPr>
      <xdr:spPr>
        <a:xfrm>
          <a:off x="7861300" y="13508940"/>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4" name="フローチャート: 判断 413"/>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5" name="テキスト ボックス 414"/>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135840</xdr:rowOff>
    </xdr:from>
    <xdr:to>
      <xdr:col>41</xdr:col>
      <xdr:colOff>50800</xdr:colOff>
      <xdr:row>79</xdr:row>
      <xdr:rowOff>22416</xdr:rowOff>
    </xdr:to>
    <xdr:cxnSp macro="">
      <xdr:nvCxnSpPr>
        <xdr:cNvPr id="416" name="直線コネクタ 415"/>
        <xdr:cNvCxnSpPr/>
      </xdr:nvCxnSpPr>
      <xdr:spPr>
        <a:xfrm flipV="1">
          <a:off x="6972300" y="13508940"/>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7" name="フローチャート: 判断 416"/>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8" name="テキスト ボックス 417"/>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9" name="フローチャート: 判断 418"/>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0" name="テキスト ボックス 419"/>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111289</xdr:rowOff>
    </xdr:from>
    <xdr:to>
      <xdr:col>55</xdr:col>
      <xdr:colOff>50800</xdr:colOff>
      <xdr:row>79</xdr:row>
      <xdr:rowOff>41439</xdr:rowOff>
    </xdr:to>
    <xdr:sp macro="" textlink="">
      <xdr:nvSpPr>
        <xdr:cNvPr id="426" name="楕円 425"/>
        <xdr:cNvSpPr/>
      </xdr:nvSpPr>
      <xdr:spPr>
        <a:xfrm>
          <a:off x="10426700" y="134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26216</xdr:rowOff>
    </xdr:from>
    <xdr:ext cx="469744" cy="259045"/>
    <xdr:sp macro="" textlink="">
      <xdr:nvSpPr>
        <xdr:cNvPr id="427" name="普通建設事業費 （ うち新規整備　）該当値テキスト"/>
        <xdr:cNvSpPr txBox="1"/>
      </xdr:nvSpPr>
      <xdr:spPr>
        <a:xfrm>
          <a:off x="10528300" y="133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157390</xdr:rowOff>
    </xdr:from>
    <xdr:to>
      <xdr:col>50</xdr:col>
      <xdr:colOff>165100</xdr:colOff>
      <xdr:row>79</xdr:row>
      <xdr:rowOff>87540</xdr:rowOff>
    </xdr:to>
    <xdr:sp macro="" textlink="">
      <xdr:nvSpPr>
        <xdr:cNvPr id="428" name="楕円 427"/>
        <xdr:cNvSpPr/>
      </xdr:nvSpPr>
      <xdr:spPr>
        <a:xfrm>
          <a:off x="9588500" y="135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78667</xdr:rowOff>
    </xdr:from>
    <xdr:ext cx="378565" cy="259045"/>
    <xdr:sp macro="" textlink="">
      <xdr:nvSpPr>
        <xdr:cNvPr id="429" name="テキスト ボックス 428"/>
        <xdr:cNvSpPr txBox="1"/>
      </xdr:nvSpPr>
      <xdr:spPr>
        <a:xfrm>
          <a:off x="9450017" y="1362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94487</xdr:rowOff>
    </xdr:from>
    <xdr:to>
      <xdr:col>46</xdr:col>
      <xdr:colOff>38100</xdr:colOff>
      <xdr:row>79</xdr:row>
      <xdr:rowOff>24637</xdr:rowOff>
    </xdr:to>
    <xdr:sp macro="" textlink="">
      <xdr:nvSpPr>
        <xdr:cNvPr id="430" name="楕円 429"/>
        <xdr:cNvSpPr/>
      </xdr:nvSpPr>
      <xdr:spPr>
        <a:xfrm>
          <a:off x="86995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15764</xdr:rowOff>
    </xdr:from>
    <xdr:ext cx="469744" cy="259045"/>
    <xdr:sp macro="" textlink="">
      <xdr:nvSpPr>
        <xdr:cNvPr id="431" name="テキスト ボックス 430"/>
        <xdr:cNvSpPr txBox="1"/>
      </xdr:nvSpPr>
      <xdr:spPr>
        <a:xfrm>
          <a:off x="8515428"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85040</xdr:rowOff>
    </xdr:from>
    <xdr:to>
      <xdr:col>41</xdr:col>
      <xdr:colOff>101600</xdr:colOff>
      <xdr:row>79</xdr:row>
      <xdr:rowOff>15190</xdr:rowOff>
    </xdr:to>
    <xdr:sp macro="" textlink="">
      <xdr:nvSpPr>
        <xdr:cNvPr id="432" name="楕円 431"/>
        <xdr:cNvSpPr/>
      </xdr:nvSpPr>
      <xdr:spPr>
        <a:xfrm>
          <a:off x="7810500" y="134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6317</xdr:rowOff>
    </xdr:from>
    <xdr:ext cx="469744" cy="259045"/>
    <xdr:sp macro="" textlink="">
      <xdr:nvSpPr>
        <xdr:cNvPr id="433" name="テキスト ボックス 432"/>
        <xdr:cNvSpPr txBox="1"/>
      </xdr:nvSpPr>
      <xdr:spPr>
        <a:xfrm>
          <a:off x="7626428" y="1355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143066</xdr:rowOff>
    </xdr:from>
    <xdr:to>
      <xdr:col>36</xdr:col>
      <xdr:colOff>165100</xdr:colOff>
      <xdr:row>79</xdr:row>
      <xdr:rowOff>73216</xdr:rowOff>
    </xdr:to>
    <xdr:sp macro="" textlink="">
      <xdr:nvSpPr>
        <xdr:cNvPr id="434" name="楕円 433"/>
        <xdr:cNvSpPr/>
      </xdr:nvSpPr>
      <xdr:spPr>
        <a:xfrm>
          <a:off x="6921500" y="135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64343</xdr:rowOff>
    </xdr:from>
    <xdr:ext cx="469744" cy="259045"/>
    <xdr:sp macro="" textlink="">
      <xdr:nvSpPr>
        <xdr:cNvPr id="435" name="テキスト ボックス 434"/>
        <xdr:cNvSpPr txBox="1"/>
      </xdr:nvSpPr>
      <xdr:spPr>
        <a:xfrm>
          <a:off x="6737428" y="1360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9" name="直線コネクタ 458"/>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0"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1" name="直線コネクタ 460"/>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2"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3" name="直線コネクタ 462"/>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64427</xdr:rowOff>
    </xdr:from>
    <xdr:to>
      <xdr:col>55</xdr:col>
      <xdr:colOff>0</xdr:colOff>
      <xdr:row>96</xdr:row>
      <xdr:rowOff>151346</xdr:rowOff>
    </xdr:to>
    <xdr:cxnSp macro="">
      <xdr:nvCxnSpPr>
        <xdr:cNvPr id="464" name="直線コネクタ 463"/>
        <xdr:cNvCxnSpPr/>
      </xdr:nvCxnSpPr>
      <xdr:spPr>
        <a:xfrm>
          <a:off x="9639300" y="16523627"/>
          <a:ext cx="8382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5"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6" name="フローチャート: 判断 465"/>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33604</xdr:rowOff>
    </xdr:from>
    <xdr:to>
      <xdr:col>50</xdr:col>
      <xdr:colOff>114300</xdr:colOff>
      <xdr:row>96</xdr:row>
      <xdr:rowOff>64427</xdr:rowOff>
    </xdr:to>
    <xdr:cxnSp macro="">
      <xdr:nvCxnSpPr>
        <xdr:cNvPr id="467" name="直線コネクタ 466"/>
        <xdr:cNvCxnSpPr/>
      </xdr:nvCxnSpPr>
      <xdr:spPr>
        <a:xfrm>
          <a:off x="8750300" y="15635554"/>
          <a:ext cx="889000" cy="8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8" name="フローチャート: 判断 467"/>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9" name="テキスト ボックス 468"/>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33604</xdr:rowOff>
    </xdr:from>
    <xdr:to>
      <xdr:col>45</xdr:col>
      <xdr:colOff>177800</xdr:colOff>
      <xdr:row>92</xdr:row>
      <xdr:rowOff>124713</xdr:rowOff>
    </xdr:to>
    <xdr:cxnSp macro="">
      <xdr:nvCxnSpPr>
        <xdr:cNvPr id="470" name="直線コネクタ 469"/>
        <xdr:cNvCxnSpPr/>
      </xdr:nvCxnSpPr>
      <xdr:spPr>
        <a:xfrm flipV="1">
          <a:off x="7861300" y="15635554"/>
          <a:ext cx="889000" cy="2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1" name="フローチャート: 判断 470"/>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2" name="テキスト ボックス 471"/>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124713</xdr:rowOff>
    </xdr:from>
    <xdr:to>
      <xdr:col>41</xdr:col>
      <xdr:colOff>50800</xdr:colOff>
      <xdr:row>95</xdr:row>
      <xdr:rowOff>5778</xdr:rowOff>
    </xdr:to>
    <xdr:cxnSp macro="">
      <xdr:nvCxnSpPr>
        <xdr:cNvPr id="473" name="直線コネクタ 472"/>
        <xdr:cNvCxnSpPr/>
      </xdr:nvCxnSpPr>
      <xdr:spPr>
        <a:xfrm flipV="1">
          <a:off x="6972300" y="15898113"/>
          <a:ext cx="889000" cy="3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4" name="フローチャート: 判断 473"/>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5" name="テキスト ボックス 474"/>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6" name="フローチャート: 判断 475"/>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7" name="テキスト ボックス 476"/>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100546</xdr:rowOff>
    </xdr:from>
    <xdr:to>
      <xdr:col>55</xdr:col>
      <xdr:colOff>50800</xdr:colOff>
      <xdr:row>97</xdr:row>
      <xdr:rowOff>30696</xdr:rowOff>
    </xdr:to>
    <xdr:sp macro="" textlink="">
      <xdr:nvSpPr>
        <xdr:cNvPr id="483" name="楕円 482"/>
        <xdr:cNvSpPr/>
      </xdr:nvSpPr>
      <xdr:spPr>
        <a:xfrm>
          <a:off x="10426700" y="165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78973</xdr:rowOff>
    </xdr:from>
    <xdr:ext cx="534377" cy="259045"/>
    <xdr:sp macro="" textlink="">
      <xdr:nvSpPr>
        <xdr:cNvPr id="484" name="普通建設事業費 （ うち更新整備　）該当値テキスト"/>
        <xdr:cNvSpPr txBox="1"/>
      </xdr:nvSpPr>
      <xdr:spPr>
        <a:xfrm>
          <a:off x="10528300" y="16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13627</xdr:rowOff>
    </xdr:from>
    <xdr:to>
      <xdr:col>50</xdr:col>
      <xdr:colOff>165100</xdr:colOff>
      <xdr:row>96</xdr:row>
      <xdr:rowOff>115227</xdr:rowOff>
    </xdr:to>
    <xdr:sp macro="" textlink="">
      <xdr:nvSpPr>
        <xdr:cNvPr id="485" name="楕円 484"/>
        <xdr:cNvSpPr/>
      </xdr:nvSpPr>
      <xdr:spPr>
        <a:xfrm>
          <a:off x="9588500" y="164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131754</xdr:rowOff>
    </xdr:from>
    <xdr:ext cx="534377" cy="259045"/>
    <xdr:sp macro="" textlink="">
      <xdr:nvSpPr>
        <xdr:cNvPr id="486" name="テキスト ボックス 485"/>
        <xdr:cNvSpPr txBox="1"/>
      </xdr:nvSpPr>
      <xdr:spPr>
        <a:xfrm>
          <a:off x="9372111" y="162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154254</xdr:rowOff>
    </xdr:from>
    <xdr:to>
      <xdr:col>46</xdr:col>
      <xdr:colOff>38100</xdr:colOff>
      <xdr:row>91</xdr:row>
      <xdr:rowOff>84404</xdr:rowOff>
    </xdr:to>
    <xdr:sp macro="" textlink="">
      <xdr:nvSpPr>
        <xdr:cNvPr id="487" name="楕円 486"/>
        <xdr:cNvSpPr/>
      </xdr:nvSpPr>
      <xdr:spPr>
        <a:xfrm>
          <a:off x="8699500" y="155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100931</xdr:rowOff>
    </xdr:from>
    <xdr:ext cx="599010" cy="259045"/>
    <xdr:sp macro="" textlink="">
      <xdr:nvSpPr>
        <xdr:cNvPr id="488" name="テキスト ボックス 487"/>
        <xdr:cNvSpPr txBox="1"/>
      </xdr:nvSpPr>
      <xdr:spPr>
        <a:xfrm>
          <a:off x="8450795" y="153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73913</xdr:rowOff>
    </xdr:from>
    <xdr:to>
      <xdr:col>41</xdr:col>
      <xdr:colOff>101600</xdr:colOff>
      <xdr:row>93</xdr:row>
      <xdr:rowOff>4063</xdr:rowOff>
    </xdr:to>
    <xdr:sp macro="" textlink="">
      <xdr:nvSpPr>
        <xdr:cNvPr id="489" name="楕円 488"/>
        <xdr:cNvSpPr/>
      </xdr:nvSpPr>
      <xdr:spPr>
        <a:xfrm>
          <a:off x="7810500" y="15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20590</xdr:rowOff>
    </xdr:from>
    <xdr:ext cx="534377" cy="259045"/>
    <xdr:sp macro="" textlink="">
      <xdr:nvSpPr>
        <xdr:cNvPr id="490" name="テキスト ボックス 489"/>
        <xdr:cNvSpPr txBox="1"/>
      </xdr:nvSpPr>
      <xdr:spPr>
        <a:xfrm>
          <a:off x="7594111" y="15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126428</xdr:rowOff>
    </xdr:from>
    <xdr:to>
      <xdr:col>36</xdr:col>
      <xdr:colOff>165100</xdr:colOff>
      <xdr:row>95</xdr:row>
      <xdr:rowOff>56578</xdr:rowOff>
    </xdr:to>
    <xdr:sp macro="" textlink="">
      <xdr:nvSpPr>
        <xdr:cNvPr id="491" name="楕円 490"/>
        <xdr:cNvSpPr/>
      </xdr:nvSpPr>
      <xdr:spPr>
        <a:xfrm>
          <a:off x="6921500" y="162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73105</xdr:rowOff>
    </xdr:from>
    <xdr:ext cx="534377" cy="259045"/>
    <xdr:sp macro="" textlink="">
      <xdr:nvSpPr>
        <xdr:cNvPr id="492" name="テキスト ボックス 491"/>
        <xdr:cNvSpPr txBox="1"/>
      </xdr:nvSpPr>
      <xdr:spPr>
        <a:xfrm>
          <a:off x="6705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6" name="直線コネクタ 515"/>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9"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0" name="直線コネクタ 519"/>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63462</xdr:rowOff>
    </xdr:from>
    <xdr:to>
      <xdr:col>85</xdr:col>
      <xdr:colOff>127000</xdr:colOff>
      <xdr:row>38</xdr:row>
      <xdr:rowOff>72720</xdr:rowOff>
    </xdr:to>
    <xdr:cxnSp macro="">
      <xdr:nvCxnSpPr>
        <xdr:cNvPr id="521" name="直線コネクタ 520"/>
        <xdr:cNvCxnSpPr/>
      </xdr:nvCxnSpPr>
      <xdr:spPr>
        <a:xfrm flipV="1">
          <a:off x="15481300" y="6578562"/>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22"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3" name="フローチャート: 判断 522"/>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72720</xdr:rowOff>
    </xdr:from>
    <xdr:to>
      <xdr:col>81</xdr:col>
      <xdr:colOff>50800</xdr:colOff>
      <xdr:row>38</xdr:row>
      <xdr:rowOff>122403</xdr:rowOff>
    </xdr:to>
    <xdr:cxnSp macro="">
      <xdr:nvCxnSpPr>
        <xdr:cNvPr id="524" name="直線コネクタ 523"/>
        <xdr:cNvCxnSpPr/>
      </xdr:nvCxnSpPr>
      <xdr:spPr>
        <a:xfrm flipV="1">
          <a:off x="14592300" y="6587820"/>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5" name="フローチャート: 判断 524"/>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6" name="テキスト ボックス 525"/>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108039</xdr:rowOff>
    </xdr:from>
    <xdr:to>
      <xdr:col>76</xdr:col>
      <xdr:colOff>114300</xdr:colOff>
      <xdr:row>38</xdr:row>
      <xdr:rowOff>122403</xdr:rowOff>
    </xdr:to>
    <xdr:cxnSp macro="">
      <xdr:nvCxnSpPr>
        <xdr:cNvPr id="527" name="直線コネクタ 526"/>
        <xdr:cNvCxnSpPr/>
      </xdr:nvCxnSpPr>
      <xdr:spPr>
        <a:xfrm>
          <a:off x="13703300" y="6623139"/>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8" name="フローチャート: 判断 527"/>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9" name="テキスト ボックス 528"/>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108039</xdr:rowOff>
    </xdr:from>
    <xdr:to>
      <xdr:col>71</xdr:col>
      <xdr:colOff>177800</xdr:colOff>
      <xdr:row>39</xdr:row>
      <xdr:rowOff>32106</xdr:rowOff>
    </xdr:to>
    <xdr:cxnSp macro="">
      <xdr:nvCxnSpPr>
        <xdr:cNvPr id="530" name="直線コネクタ 529"/>
        <xdr:cNvCxnSpPr/>
      </xdr:nvCxnSpPr>
      <xdr:spPr>
        <a:xfrm flipV="1">
          <a:off x="12814300" y="6623139"/>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1" name="フローチャート: 判断 530"/>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2" name="テキスト ボックス 531"/>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3" name="フローチャート: 判断 532"/>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4" name="テキスト ボックス 533"/>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12662</xdr:rowOff>
    </xdr:from>
    <xdr:to>
      <xdr:col>85</xdr:col>
      <xdr:colOff>177800</xdr:colOff>
      <xdr:row>38</xdr:row>
      <xdr:rowOff>114262</xdr:rowOff>
    </xdr:to>
    <xdr:sp macro="" textlink="">
      <xdr:nvSpPr>
        <xdr:cNvPr id="540" name="楕円 539"/>
        <xdr:cNvSpPr/>
      </xdr:nvSpPr>
      <xdr:spPr>
        <a:xfrm>
          <a:off x="16268700" y="65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35539</xdr:rowOff>
    </xdr:from>
    <xdr:ext cx="469744" cy="259045"/>
    <xdr:sp macro="" textlink="">
      <xdr:nvSpPr>
        <xdr:cNvPr id="541" name="災害復旧事業費該当値テキスト"/>
        <xdr:cNvSpPr txBox="1"/>
      </xdr:nvSpPr>
      <xdr:spPr>
        <a:xfrm>
          <a:off x="16370300" y="63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21920</xdr:rowOff>
    </xdr:from>
    <xdr:to>
      <xdr:col>81</xdr:col>
      <xdr:colOff>101600</xdr:colOff>
      <xdr:row>38</xdr:row>
      <xdr:rowOff>123520</xdr:rowOff>
    </xdr:to>
    <xdr:sp macro="" textlink="">
      <xdr:nvSpPr>
        <xdr:cNvPr id="542" name="楕円 541"/>
        <xdr:cNvSpPr/>
      </xdr:nvSpPr>
      <xdr:spPr>
        <a:xfrm>
          <a:off x="15430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114647</xdr:rowOff>
    </xdr:from>
    <xdr:ext cx="469744" cy="259045"/>
    <xdr:sp macro="" textlink="">
      <xdr:nvSpPr>
        <xdr:cNvPr id="543" name="テキスト ボックス 542"/>
        <xdr:cNvSpPr txBox="1"/>
      </xdr:nvSpPr>
      <xdr:spPr>
        <a:xfrm>
          <a:off x="15246428" y="66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71603</xdr:rowOff>
    </xdr:from>
    <xdr:to>
      <xdr:col>76</xdr:col>
      <xdr:colOff>165100</xdr:colOff>
      <xdr:row>39</xdr:row>
      <xdr:rowOff>1753</xdr:rowOff>
    </xdr:to>
    <xdr:sp macro="" textlink="">
      <xdr:nvSpPr>
        <xdr:cNvPr id="544" name="楕円 543"/>
        <xdr:cNvSpPr/>
      </xdr:nvSpPr>
      <xdr:spPr>
        <a:xfrm>
          <a:off x="14541500" y="65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164330</xdr:rowOff>
    </xdr:from>
    <xdr:ext cx="469744" cy="259045"/>
    <xdr:sp macro="" textlink="">
      <xdr:nvSpPr>
        <xdr:cNvPr id="545" name="テキスト ボックス 544"/>
        <xdr:cNvSpPr txBox="1"/>
      </xdr:nvSpPr>
      <xdr:spPr>
        <a:xfrm>
          <a:off x="14357428" y="667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57239</xdr:rowOff>
    </xdr:from>
    <xdr:to>
      <xdr:col>72</xdr:col>
      <xdr:colOff>38100</xdr:colOff>
      <xdr:row>38</xdr:row>
      <xdr:rowOff>158839</xdr:rowOff>
    </xdr:to>
    <xdr:sp macro="" textlink="">
      <xdr:nvSpPr>
        <xdr:cNvPr id="546" name="楕円 545"/>
        <xdr:cNvSpPr/>
      </xdr:nvSpPr>
      <xdr:spPr>
        <a:xfrm>
          <a:off x="13652500" y="65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3916</xdr:rowOff>
    </xdr:from>
    <xdr:ext cx="469744" cy="259045"/>
    <xdr:sp macro="" textlink="">
      <xdr:nvSpPr>
        <xdr:cNvPr id="547" name="テキスト ボックス 546"/>
        <xdr:cNvSpPr txBox="1"/>
      </xdr:nvSpPr>
      <xdr:spPr>
        <a:xfrm>
          <a:off x="13468428" y="634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48" name="楕円 547"/>
        <xdr:cNvSpPr/>
      </xdr:nvSpPr>
      <xdr:spPr>
        <a:xfrm>
          <a:off x="12763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74033</xdr:rowOff>
    </xdr:from>
    <xdr:ext cx="378565" cy="259045"/>
    <xdr:sp macro="" textlink="">
      <xdr:nvSpPr>
        <xdr:cNvPr id="549" name="テキスト ボックス 548"/>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4" name="直線コネクタ 623"/>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5"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6" name="直線コネクタ 625"/>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7"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8" name="直線コネクタ 627"/>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57682</xdr:rowOff>
    </xdr:from>
    <xdr:to>
      <xdr:col>85</xdr:col>
      <xdr:colOff>127000</xdr:colOff>
      <xdr:row>73</xdr:row>
      <xdr:rowOff>153204</xdr:rowOff>
    </xdr:to>
    <xdr:cxnSp macro="">
      <xdr:nvCxnSpPr>
        <xdr:cNvPr id="629" name="直線コネクタ 628"/>
        <xdr:cNvCxnSpPr/>
      </xdr:nvCxnSpPr>
      <xdr:spPr>
        <a:xfrm>
          <a:off x="15481300" y="12573532"/>
          <a:ext cx="838200" cy="9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30"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1" name="フローチャート: 判断 630"/>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57682</xdr:rowOff>
    </xdr:from>
    <xdr:to>
      <xdr:col>81</xdr:col>
      <xdr:colOff>50800</xdr:colOff>
      <xdr:row>74</xdr:row>
      <xdr:rowOff>40667</xdr:rowOff>
    </xdr:to>
    <xdr:cxnSp macro="">
      <xdr:nvCxnSpPr>
        <xdr:cNvPr id="632" name="直線コネクタ 631"/>
        <xdr:cNvCxnSpPr/>
      </xdr:nvCxnSpPr>
      <xdr:spPr>
        <a:xfrm flipV="1">
          <a:off x="14592300" y="12573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3" name="フローチャート: 判断 632"/>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4" name="テキスト ボックス 633"/>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160634</xdr:rowOff>
    </xdr:from>
    <xdr:to>
      <xdr:col>76</xdr:col>
      <xdr:colOff>114300</xdr:colOff>
      <xdr:row>74</xdr:row>
      <xdr:rowOff>40667</xdr:rowOff>
    </xdr:to>
    <xdr:cxnSp macro="">
      <xdr:nvCxnSpPr>
        <xdr:cNvPr id="635" name="直線コネクタ 634"/>
        <xdr:cNvCxnSpPr/>
      </xdr:nvCxnSpPr>
      <xdr:spPr>
        <a:xfrm>
          <a:off x="13703300" y="12505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6" name="フローチャート: 判断 635"/>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7" name="テキスト ボックス 636"/>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160634</xdr:rowOff>
    </xdr:from>
    <xdr:to>
      <xdr:col>71</xdr:col>
      <xdr:colOff>177800</xdr:colOff>
      <xdr:row>74</xdr:row>
      <xdr:rowOff>123143</xdr:rowOff>
    </xdr:to>
    <xdr:cxnSp macro="">
      <xdr:nvCxnSpPr>
        <xdr:cNvPr id="638" name="直線コネクタ 637"/>
        <xdr:cNvCxnSpPr/>
      </xdr:nvCxnSpPr>
      <xdr:spPr>
        <a:xfrm flipV="1">
          <a:off x="12814300" y="12505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9" name="フローチャート: 判断 638"/>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40" name="テキスト ボックス 639"/>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1" name="フローチャート: 判断 640"/>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2" name="テキスト ボックス 641"/>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102404</xdr:rowOff>
    </xdr:from>
    <xdr:to>
      <xdr:col>85</xdr:col>
      <xdr:colOff>177800</xdr:colOff>
      <xdr:row>74</xdr:row>
      <xdr:rowOff>32554</xdr:rowOff>
    </xdr:to>
    <xdr:sp macro="" textlink="">
      <xdr:nvSpPr>
        <xdr:cNvPr id="648" name="楕円 647"/>
        <xdr:cNvSpPr/>
      </xdr:nvSpPr>
      <xdr:spPr>
        <a:xfrm>
          <a:off x="16268700" y="126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125281</xdr:rowOff>
    </xdr:from>
    <xdr:ext cx="534377" cy="259045"/>
    <xdr:sp macro="" textlink="">
      <xdr:nvSpPr>
        <xdr:cNvPr id="649" name="公債費該当値テキスト"/>
        <xdr:cNvSpPr txBox="1"/>
      </xdr:nvSpPr>
      <xdr:spPr>
        <a:xfrm>
          <a:off x="16370300" y="124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6882</xdr:rowOff>
    </xdr:from>
    <xdr:to>
      <xdr:col>81</xdr:col>
      <xdr:colOff>101600</xdr:colOff>
      <xdr:row>73</xdr:row>
      <xdr:rowOff>108482</xdr:rowOff>
    </xdr:to>
    <xdr:sp macro="" textlink="">
      <xdr:nvSpPr>
        <xdr:cNvPr id="650" name="楕円 649"/>
        <xdr:cNvSpPr/>
      </xdr:nvSpPr>
      <xdr:spPr>
        <a:xfrm>
          <a:off x="15430500" y="125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125009</xdr:rowOff>
    </xdr:from>
    <xdr:ext cx="534377" cy="259045"/>
    <xdr:sp macro="" textlink="">
      <xdr:nvSpPr>
        <xdr:cNvPr id="651" name="テキスト ボックス 650"/>
        <xdr:cNvSpPr txBox="1"/>
      </xdr:nvSpPr>
      <xdr:spPr>
        <a:xfrm>
          <a:off x="15214111" y="122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161317</xdr:rowOff>
    </xdr:from>
    <xdr:to>
      <xdr:col>76</xdr:col>
      <xdr:colOff>165100</xdr:colOff>
      <xdr:row>74</xdr:row>
      <xdr:rowOff>91467</xdr:rowOff>
    </xdr:to>
    <xdr:sp macro="" textlink="">
      <xdr:nvSpPr>
        <xdr:cNvPr id="652" name="楕円 651"/>
        <xdr:cNvSpPr/>
      </xdr:nvSpPr>
      <xdr:spPr>
        <a:xfrm>
          <a:off x="14541500" y="126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107994</xdr:rowOff>
    </xdr:from>
    <xdr:ext cx="534377" cy="259045"/>
    <xdr:sp macro="" textlink="">
      <xdr:nvSpPr>
        <xdr:cNvPr id="653" name="テキスト ボックス 652"/>
        <xdr:cNvSpPr txBox="1"/>
      </xdr:nvSpPr>
      <xdr:spPr>
        <a:xfrm>
          <a:off x="14325111" y="124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109834</xdr:rowOff>
    </xdr:from>
    <xdr:to>
      <xdr:col>72</xdr:col>
      <xdr:colOff>38100</xdr:colOff>
      <xdr:row>73</xdr:row>
      <xdr:rowOff>39984</xdr:rowOff>
    </xdr:to>
    <xdr:sp macro="" textlink="">
      <xdr:nvSpPr>
        <xdr:cNvPr id="654" name="楕円 653"/>
        <xdr:cNvSpPr/>
      </xdr:nvSpPr>
      <xdr:spPr>
        <a:xfrm>
          <a:off x="136525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56511</xdr:rowOff>
    </xdr:from>
    <xdr:ext cx="534377" cy="259045"/>
    <xdr:sp macro="" textlink="">
      <xdr:nvSpPr>
        <xdr:cNvPr id="655" name="テキスト ボックス 654"/>
        <xdr:cNvSpPr txBox="1"/>
      </xdr:nvSpPr>
      <xdr:spPr>
        <a:xfrm>
          <a:off x="13436111" y="12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72343</xdr:rowOff>
    </xdr:from>
    <xdr:to>
      <xdr:col>67</xdr:col>
      <xdr:colOff>101600</xdr:colOff>
      <xdr:row>75</xdr:row>
      <xdr:rowOff>2493</xdr:rowOff>
    </xdr:to>
    <xdr:sp macro="" textlink="">
      <xdr:nvSpPr>
        <xdr:cNvPr id="656" name="楕円 655"/>
        <xdr:cNvSpPr/>
      </xdr:nvSpPr>
      <xdr:spPr>
        <a:xfrm>
          <a:off x="12763500" y="127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19020</xdr:rowOff>
    </xdr:from>
    <xdr:ext cx="534377" cy="259045"/>
    <xdr:sp macro="" textlink="">
      <xdr:nvSpPr>
        <xdr:cNvPr id="657" name="テキスト ボックス 656"/>
        <xdr:cNvSpPr txBox="1"/>
      </xdr:nvSpPr>
      <xdr:spPr>
        <a:xfrm>
          <a:off x="12547111" y="125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1" name="直線コネクタ 680"/>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2"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3" name="直線コネクタ 682"/>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4"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5" name="直線コネクタ 684"/>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148101</xdr:rowOff>
    </xdr:from>
    <xdr:to>
      <xdr:col>85</xdr:col>
      <xdr:colOff>127000</xdr:colOff>
      <xdr:row>98</xdr:row>
      <xdr:rowOff>81254</xdr:rowOff>
    </xdr:to>
    <xdr:cxnSp macro="">
      <xdr:nvCxnSpPr>
        <xdr:cNvPr id="686" name="直線コネクタ 685"/>
        <xdr:cNvCxnSpPr/>
      </xdr:nvCxnSpPr>
      <xdr:spPr>
        <a:xfrm flipV="1">
          <a:off x="15481300" y="16435851"/>
          <a:ext cx="838200" cy="4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7"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8" name="フローチャート: 判断 687"/>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81254</xdr:rowOff>
    </xdr:from>
    <xdr:to>
      <xdr:col>81</xdr:col>
      <xdr:colOff>50800</xdr:colOff>
      <xdr:row>99</xdr:row>
      <xdr:rowOff>21685</xdr:rowOff>
    </xdr:to>
    <xdr:cxnSp macro="">
      <xdr:nvCxnSpPr>
        <xdr:cNvPr id="689" name="直線コネクタ 688"/>
        <xdr:cNvCxnSpPr/>
      </xdr:nvCxnSpPr>
      <xdr:spPr>
        <a:xfrm flipV="1">
          <a:off x="14592300" y="16883354"/>
          <a:ext cx="8890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90" name="フローチャート: 判断 689"/>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1" name="テキスト ボックス 690"/>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21685</xdr:rowOff>
    </xdr:from>
    <xdr:to>
      <xdr:col>76</xdr:col>
      <xdr:colOff>114300</xdr:colOff>
      <xdr:row>99</xdr:row>
      <xdr:rowOff>35934</xdr:rowOff>
    </xdr:to>
    <xdr:cxnSp macro="">
      <xdr:nvCxnSpPr>
        <xdr:cNvPr id="692" name="直線コネクタ 691"/>
        <xdr:cNvCxnSpPr/>
      </xdr:nvCxnSpPr>
      <xdr:spPr>
        <a:xfrm flipV="1">
          <a:off x="13703300" y="16995235"/>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3" name="フローチャート: 判断 692"/>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4" name="テキスト ボックス 693"/>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22504</xdr:rowOff>
    </xdr:from>
    <xdr:to>
      <xdr:col>71</xdr:col>
      <xdr:colOff>177800</xdr:colOff>
      <xdr:row>99</xdr:row>
      <xdr:rowOff>35934</xdr:rowOff>
    </xdr:to>
    <xdr:cxnSp macro="">
      <xdr:nvCxnSpPr>
        <xdr:cNvPr id="695" name="直線コネクタ 694"/>
        <xdr:cNvCxnSpPr/>
      </xdr:nvCxnSpPr>
      <xdr:spPr>
        <a:xfrm>
          <a:off x="12814300" y="16824604"/>
          <a:ext cx="889000" cy="18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6" name="フローチャート: 判断 695"/>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7" name="テキスト ボックス 696"/>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8" name="フローチャート: 判断 697"/>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9" name="テキスト ボックス 698"/>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97301</xdr:rowOff>
    </xdr:from>
    <xdr:to>
      <xdr:col>85</xdr:col>
      <xdr:colOff>177800</xdr:colOff>
      <xdr:row>96</xdr:row>
      <xdr:rowOff>27451</xdr:rowOff>
    </xdr:to>
    <xdr:sp macro="" textlink="">
      <xdr:nvSpPr>
        <xdr:cNvPr id="705" name="楕円 704"/>
        <xdr:cNvSpPr/>
      </xdr:nvSpPr>
      <xdr:spPr>
        <a:xfrm>
          <a:off x="16268700" y="163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120178</xdr:rowOff>
    </xdr:from>
    <xdr:ext cx="534377" cy="259045"/>
    <xdr:sp macro="" textlink="">
      <xdr:nvSpPr>
        <xdr:cNvPr id="706" name="積立金該当値テキスト"/>
        <xdr:cNvSpPr txBox="1"/>
      </xdr:nvSpPr>
      <xdr:spPr>
        <a:xfrm>
          <a:off x="16370300" y="162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30454</xdr:rowOff>
    </xdr:from>
    <xdr:to>
      <xdr:col>81</xdr:col>
      <xdr:colOff>101600</xdr:colOff>
      <xdr:row>98</xdr:row>
      <xdr:rowOff>132054</xdr:rowOff>
    </xdr:to>
    <xdr:sp macro="" textlink="">
      <xdr:nvSpPr>
        <xdr:cNvPr id="707" name="楕円 706"/>
        <xdr:cNvSpPr/>
      </xdr:nvSpPr>
      <xdr:spPr>
        <a:xfrm>
          <a:off x="15430500" y="16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123181</xdr:rowOff>
    </xdr:from>
    <xdr:ext cx="469744" cy="259045"/>
    <xdr:sp macro="" textlink="">
      <xdr:nvSpPr>
        <xdr:cNvPr id="708" name="テキスト ボックス 707"/>
        <xdr:cNvSpPr txBox="1"/>
      </xdr:nvSpPr>
      <xdr:spPr>
        <a:xfrm>
          <a:off x="15246428" y="169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142335</xdr:rowOff>
    </xdr:from>
    <xdr:to>
      <xdr:col>76</xdr:col>
      <xdr:colOff>165100</xdr:colOff>
      <xdr:row>99</xdr:row>
      <xdr:rowOff>72485</xdr:rowOff>
    </xdr:to>
    <xdr:sp macro="" textlink="">
      <xdr:nvSpPr>
        <xdr:cNvPr id="709" name="楕円 708"/>
        <xdr:cNvSpPr/>
      </xdr:nvSpPr>
      <xdr:spPr>
        <a:xfrm>
          <a:off x="14541500" y="169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63612</xdr:rowOff>
    </xdr:from>
    <xdr:ext cx="469744" cy="259045"/>
    <xdr:sp macro="" textlink="">
      <xdr:nvSpPr>
        <xdr:cNvPr id="710" name="テキスト ボックス 709"/>
        <xdr:cNvSpPr txBox="1"/>
      </xdr:nvSpPr>
      <xdr:spPr>
        <a:xfrm>
          <a:off x="14357428" y="1703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156584</xdr:rowOff>
    </xdr:from>
    <xdr:to>
      <xdr:col>72</xdr:col>
      <xdr:colOff>38100</xdr:colOff>
      <xdr:row>99</xdr:row>
      <xdr:rowOff>86734</xdr:rowOff>
    </xdr:to>
    <xdr:sp macro="" textlink="">
      <xdr:nvSpPr>
        <xdr:cNvPr id="711" name="楕円 710"/>
        <xdr:cNvSpPr/>
      </xdr:nvSpPr>
      <xdr:spPr>
        <a:xfrm>
          <a:off x="13652500" y="169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77861</xdr:rowOff>
    </xdr:from>
    <xdr:ext cx="378565" cy="259045"/>
    <xdr:sp macro="" textlink="">
      <xdr:nvSpPr>
        <xdr:cNvPr id="712" name="テキスト ボックス 711"/>
        <xdr:cNvSpPr txBox="1"/>
      </xdr:nvSpPr>
      <xdr:spPr>
        <a:xfrm>
          <a:off x="13514017" y="1705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143154</xdr:rowOff>
    </xdr:from>
    <xdr:to>
      <xdr:col>67</xdr:col>
      <xdr:colOff>101600</xdr:colOff>
      <xdr:row>98</xdr:row>
      <xdr:rowOff>73304</xdr:rowOff>
    </xdr:to>
    <xdr:sp macro="" textlink="">
      <xdr:nvSpPr>
        <xdr:cNvPr id="713" name="楕円 712"/>
        <xdr:cNvSpPr/>
      </xdr:nvSpPr>
      <xdr:spPr>
        <a:xfrm>
          <a:off x="12763500" y="167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64431</xdr:rowOff>
    </xdr:from>
    <xdr:ext cx="534377" cy="259045"/>
    <xdr:sp macro="" textlink="">
      <xdr:nvSpPr>
        <xdr:cNvPr id="714" name="テキスト ボックス 713"/>
        <xdr:cNvSpPr txBox="1"/>
      </xdr:nvSpPr>
      <xdr:spPr>
        <a:xfrm>
          <a:off x="12547111" y="168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0" name="テキスト ボックス 72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4" name="直線コネクタ 733"/>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7"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8" name="直線コネクタ 737"/>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0"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1" name="フローチャート: 判断 740"/>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3" name="フローチャート: 判断 742"/>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4" name="テキスト ボックス 743"/>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6" name="フローチャート: 判断 745"/>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7" name="テキスト ボックス 746"/>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9" name="フローチャート: 判断 748"/>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50" name="テキスト ボックス 749"/>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1" name="フローチャート: 判断 750"/>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2" name="テキスト ボックス 751"/>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5" name="テキスト ボックス 76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1" name="直線コネクタ 790"/>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4"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5" name="直線コネクタ 794"/>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81712</xdr:rowOff>
    </xdr:from>
    <xdr:to>
      <xdr:col>116</xdr:col>
      <xdr:colOff>63500</xdr:colOff>
      <xdr:row>58</xdr:row>
      <xdr:rowOff>84189</xdr:rowOff>
    </xdr:to>
    <xdr:cxnSp macro="">
      <xdr:nvCxnSpPr>
        <xdr:cNvPr id="796" name="直線コネクタ 795"/>
        <xdr:cNvCxnSpPr/>
      </xdr:nvCxnSpPr>
      <xdr:spPr>
        <a:xfrm flipV="1">
          <a:off x="21323300" y="10025812"/>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7"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8" name="フローチャート: 判断 797"/>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84189</xdr:rowOff>
    </xdr:from>
    <xdr:to>
      <xdr:col>111</xdr:col>
      <xdr:colOff>177800</xdr:colOff>
      <xdr:row>58</xdr:row>
      <xdr:rowOff>105867</xdr:rowOff>
    </xdr:to>
    <xdr:cxnSp macro="">
      <xdr:nvCxnSpPr>
        <xdr:cNvPr id="799" name="直線コネクタ 798"/>
        <xdr:cNvCxnSpPr/>
      </xdr:nvCxnSpPr>
      <xdr:spPr>
        <a:xfrm flipV="1">
          <a:off x="20434300" y="10028289"/>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0" name="フローチャート: 判断 799"/>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1" name="テキスト ボックス 800"/>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105867</xdr:rowOff>
    </xdr:from>
    <xdr:to>
      <xdr:col>107</xdr:col>
      <xdr:colOff>50800</xdr:colOff>
      <xdr:row>58</xdr:row>
      <xdr:rowOff>107238</xdr:rowOff>
    </xdr:to>
    <xdr:cxnSp macro="">
      <xdr:nvCxnSpPr>
        <xdr:cNvPr id="802" name="直線コネクタ 801"/>
        <xdr:cNvCxnSpPr/>
      </xdr:nvCxnSpPr>
      <xdr:spPr>
        <a:xfrm flipV="1">
          <a:off x="19545300" y="1004996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3" name="フローチャート: 判断 802"/>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4" name="テキスト ボックス 803"/>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106515</xdr:rowOff>
    </xdr:from>
    <xdr:to>
      <xdr:col>102</xdr:col>
      <xdr:colOff>114300</xdr:colOff>
      <xdr:row>58</xdr:row>
      <xdr:rowOff>107238</xdr:rowOff>
    </xdr:to>
    <xdr:cxnSp macro="">
      <xdr:nvCxnSpPr>
        <xdr:cNvPr id="805" name="直線コネクタ 804"/>
        <xdr:cNvCxnSpPr/>
      </xdr:nvCxnSpPr>
      <xdr:spPr>
        <a:xfrm>
          <a:off x="18656300" y="10050615"/>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6" name="フローチャート: 判断 805"/>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7" name="テキスト ボックス 806"/>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8" name="フローチャート: 判断 807"/>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9" name="テキスト ボックス 808"/>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30912</xdr:rowOff>
    </xdr:from>
    <xdr:to>
      <xdr:col>116</xdr:col>
      <xdr:colOff>114300</xdr:colOff>
      <xdr:row>58</xdr:row>
      <xdr:rowOff>132512</xdr:rowOff>
    </xdr:to>
    <xdr:sp macro="" textlink="">
      <xdr:nvSpPr>
        <xdr:cNvPr id="815" name="楕円 814"/>
        <xdr:cNvSpPr/>
      </xdr:nvSpPr>
      <xdr:spPr>
        <a:xfrm>
          <a:off x="22110700" y="99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9339</xdr:rowOff>
    </xdr:from>
    <xdr:ext cx="469744" cy="259045"/>
    <xdr:sp macro="" textlink="">
      <xdr:nvSpPr>
        <xdr:cNvPr id="816" name="貸付金該当値テキスト"/>
        <xdr:cNvSpPr txBox="1"/>
      </xdr:nvSpPr>
      <xdr:spPr>
        <a:xfrm>
          <a:off x="22212300" y="995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33389</xdr:rowOff>
    </xdr:from>
    <xdr:to>
      <xdr:col>112</xdr:col>
      <xdr:colOff>38100</xdr:colOff>
      <xdr:row>58</xdr:row>
      <xdr:rowOff>134989</xdr:rowOff>
    </xdr:to>
    <xdr:sp macro="" textlink="">
      <xdr:nvSpPr>
        <xdr:cNvPr id="817" name="楕円 816"/>
        <xdr:cNvSpPr/>
      </xdr:nvSpPr>
      <xdr:spPr>
        <a:xfrm>
          <a:off x="212725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126116</xdr:rowOff>
    </xdr:from>
    <xdr:ext cx="469744" cy="259045"/>
    <xdr:sp macro="" textlink="">
      <xdr:nvSpPr>
        <xdr:cNvPr id="818" name="テキスト ボックス 817"/>
        <xdr:cNvSpPr txBox="1"/>
      </xdr:nvSpPr>
      <xdr:spPr>
        <a:xfrm>
          <a:off x="21088428" y="100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55067</xdr:rowOff>
    </xdr:from>
    <xdr:to>
      <xdr:col>107</xdr:col>
      <xdr:colOff>101600</xdr:colOff>
      <xdr:row>58</xdr:row>
      <xdr:rowOff>156667</xdr:rowOff>
    </xdr:to>
    <xdr:sp macro="" textlink="">
      <xdr:nvSpPr>
        <xdr:cNvPr id="819" name="楕円 818"/>
        <xdr:cNvSpPr/>
      </xdr:nvSpPr>
      <xdr:spPr>
        <a:xfrm>
          <a:off x="20383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147794</xdr:rowOff>
    </xdr:from>
    <xdr:ext cx="469744" cy="259045"/>
    <xdr:sp macro="" textlink="">
      <xdr:nvSpPr>
        <xdr:cNvPr id="820" name="テキスト ボックス 819"/>
        <xdr:cNvSpPr txBox="1"/>
      </xdr:nvSpPr>
      <xdr:spPr>
        <a:xfrm>
          <a:off x="20199428"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56438</xdr:rowOff>
    </xdr:from>
    <xdr:to>
      <xdr:col>102</xdr:col>
      <xdr:colOff>165100</xdr:colOff>
      <xdr:row>58</xdr:row>
      <xdr:rowOff>158038</xdr:rowOff>
    </xdr:to>
    <xdr:sp macro="" textlink="">
      <xdr:nvSpPr>
        <xdr:cNvPr id="821" name="楕円 820"/>
        <xdr:cNvSpPr/>
      </xdr:nvSpPr>
      <xdr:spPr>
        <a:xfrm>
          <a:off x="19494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149165</xdr:rowOff>
    </xdr:from>
    <xdr:ext cx="469744" cy="259045"/>
    <xdr:sp macro="" textlink="">
      <xdr:nvSpPr>
        <xdr:cNvPr id="822" name="テキスト ボックス 821"/>
        <xdr:cNvSpPr txBox="1"/>
      </xdr:nvSpPr>
      <xdr:spPr>
        <a:xfrm>
          <a:off x="19310428"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55715</xdr:rowOff>
    </xdr:from>
    <xdr:to>
      <xdr:col>98</xdr:col>
      <xdr:colOff>38100</xdr:colOff>
      <xdr:row>58</xdr:row>
      <xdr:rowOff>157315</xdr:rowOff>
    </xdr:to>
    <xdr:sp macro="" textlink="">
      <xdr:nvSpPr>
        <xdr:cNvPr id="823" name="楕円 822"/>
        <xdr:cNvSpPr/>
      </xdr:nvSpPr>
      <xdr:spPr>
        <a:xfrm>
          <a:off x="186055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148442</xdr:rowOff>
    </xdr:from>
    <xdr:ext cx="469744" cy="259045"/>
    <xdr:sp macro="" textlink="">
      <xdr:nvSpPr>
        <xdr:cNvPr id="824" name="テキスト ボックス 823"/>
        <xdr:cNvSpPr txBox="1"/>
      </xdr:nvSpPr>
      <xdr:spPr>
        <a:xfrm>
          <a:off x="18421428" y="100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6" name="直線コネクタ 83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7" name="テキスト ボックス 83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8" name="直線コネクタ 83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9" name="テキスト ボックス 83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0" name="直線コネクタ 83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1" name="テキスト ボックス 84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4" name="直線コネクタ 84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5" name="テキスト ボックス 84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6" name="直線コネクタ 84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7" name="テキスト ボックス 84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8" name="直線コネクタ 84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9" name="テキスト ボックス 84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3" name="直線コネクタ 852"/>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4"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5" name="直線コネクタ 854"/>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6"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7" name="直線コネクタ 856"/>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58118</xdr:rowOff>
    </xdr:from>
    <xdr:to>
      <xdr:col>116</xdr:col>
      <xdr:colOff>63500</xdr:colOff>
      <xdr:row>73</xdr:row>
      <xdr:rowOff>86837</xdr:rowOff>
    </xdr:to>
    <xdr:cxnSp macro="">
      <xdr:nvCxnSpPr>
        <xdr:cNvPr id="858" name="直線コネクタ 857"/>
        <xdr:cNvCxnSpPr/>
      </xdr:nvCxnSpPr>
      <xdr:spPr>
        <a:xfrm flipV="1">
          <a:off x="21323300" y="12573968"/>
          <a:ext cx="8382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9"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0" name="フローチャート: 判断 859"/>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86837</xdr:rowOff>
    </xdr:from>
    <xdr:to>
      <xdr:col>111</xdr:col>
      <xdr:colOff>177800</xdr:colOff>
      <xdr:row>73</xdr:row>
      <xdr:rowOff>139729</xdr:rowOff>
    </xdr:to>
    <xdr:cxnSp macro="">
      <xdr:nvCxnSpPr>
        <xdr:cNvPr id="861" name="直線コネクタ 860"/>
        <xdr:cNvCxnSpPr/>
      </xdr:nvCxnSpPr>
      <xdr:spPr>
        <a:xfrm flipV="1">
          <a:off x="20434300" y="12602687"/>
          <a:ext cx="889000" cy="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2" name="フローチャート: 判断 861"/>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3" name="テキスト ボックス 862"/>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139729</xdr:rowOff>
    </xdr:from>
    <xdr:to>
      <xdr:col>107</xdr:col>
      <xdr:colOff>50800</xdr:colOff>
      <xdr:row>73</xdr:row>
      <xdr:rowOff>159645</xdr:rowOff>
    </xdr:to>
    <xdr:cxnSp macro="">
      <xdr:nvCxnSpPr>
        <xdr:cNvPr id="864" name="直線コネクタ 863"/>
        <xdr:cNvCxnSpPr/>
      </xdr:nvCxnSpPr>
      <xdr:spPr>
        <a:xfrm flipV="1">
          <a:off x="19545300" y="12655579"/>
          <a:ext cx="8890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5" name="フローチャート: 判断 864"/>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6" name="テキスト ボックス 865"/>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26257</xdr:rowOff>
    </xdr:from>
    <xdr:to>
      <xdr:col>102</xdr:col>
      <xdr:colOff>114300</xdr:colOff>
      <xdr:row>73</xdr:row>
      <xdr:rowOff>159645</xdr:rowOff>
    </xdr:to>
    <xdr:cxnSp macro="">
      <xdr:nvCxnSpPr>
        <xdr:cNvPr id="867" name="直線コネクタ 866"/>
        <xdr:cNvCxnSpPr/>
      </xdr:nvCxnSpPr>
      <xdr:spPr>
        <a:xfrm>
          <a:off x="18656300" y="12370657"/>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8" name="フローチャート: 判断 867"/>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9" name="テキスト ボックス 868"/>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70" name="フローチャート: 判断 869"/>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1" name="テキスト ボックス 870"/>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7318</xdr:rowOff>
    </xdr:from>
    <xdr:to>
      <xdr:col>116</xdr:col>
      <xdr:colOff>114300</xdr:colOff>
      <xdr:row>73</xdr:row>
      <xdr:rowOff>108918</xdr:rowOff>
    </xdr:to>
    <xdr:sp macro="" textlink="">
      <xdr:nvSpPr>
        <xdr:cNvPr id="877" name="楕円 876"/>
        <xdr:cNvSpPr/>
      </xdr:nvSpPr>
      <xdr:spPr>
        <a:xfrm>
          <a:off x="22110700" y="125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30195</xdr:rowOff>
    </xdr:from>
    <xdr:ext cx="534377" cy="259045"/>
    <xdr:sp macro="" textlink="">
      <xdr:nvSpPr>
        <xdr:cNvPr id="878" name="繰出金該当値テキスト"/>
        <xdr:cNvSpPr txBox="1"/>
      </xdr:nvSpPr>
      <xdr:spPr>
        <a:xfrm>
          <a:off x="22212300" y="123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36037</xdr:rowOff>
    </xdr:from>
    <xdr:to>
      <xdr:col>112</xdr:col>
      <xdr:colOff>38100</xdr:colOff>
      <xdr:row>73</xdr:row>
      <xdr:rowOff>137637</xdr:rowOff>
    </xdr:to>
    <xdr:sp macro="" textlink="">
      <xdr:nvSpPr>
        <xdr:cNvPr id="879" name="楕円 878"/>
        <xdr:cNvSpPr/>
      </xdr:nvSpPr>
      <xdr:spPr>
        <a:xfrm>
          <a:off x="21272500" y="125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154164</xdr:rowOff>
    </xdr:from>
    <xdr:ext cx="534377" cy="259045"/>
    <xdr:sp macro="" textlink="">
      <xdr:nvSpPr>
        <xdr:cNvPr id="880" name="テキスト ボックス 879"/>
        <xdr:cNvSpPr txBox="1"/>
      </xdr:nvSpPr>
      <xdr:spPr>
        <a:xfrm>
          <a:off x="21056111" y="123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88929</xdr:rowOff>
    </xdr:from>
    <xdr:to>
      <xdr:col>107</xdr:col>
      <xdr:colOff>101600</xdr:colOff>
      <xdr:row>74</xdr:row>
      <xdr:rowOff>19079</xdr:rowOff>
    </xdr:to>
    <xdr:sp macro="" textlink="">
      <xdr:nvSpPr>
        <xdr:cNvPr id="881" name="楕円 880"/>
        <xdr:cNvSpPr/>
      </xdr:nvSpPr>
      <xdr:spPr>
        <a:xfrm>
          <a:off x="20383500" y="126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35606</xdr:rowOff>
    </xdr:from>
    <xdr:ext cx="534377" cy="259045"/>
    <xdr:sp macro="" textlink="">
      <xdr:nvSpPr>
        <xdr:cNvPr id="882" name="テキスト ボックス 881"/>
        <xdr:cNvSpPr txBox="1"/>
      </xdr:nvSpPr>
      <xdr:spPr>
        <a:xfrm>
          <a:off x="20167111" y="1238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108845</xdr:rowOff>
    </xdr:from>
    <xdr:to>
      <xdr:col>102</xdr:col>
      <xdr:colOff>165100</xdr:colOff>
      <xdr:row>74</xdr:row>
      <xdr:rowOff>38995</xdr:rowOff>
    </xdr:to>
    <xdr:sp macro="" textlink="">
      <xdr:nvSpPr>
        <xdr:cNvPr id="883" name="楕円 882"/>
        <xdr:cNvSpPr/>
      </xdr:nvSpPr>
      <xdr:spPr>
        <a:xfrm>
          <a:off x="19494500" y="126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55522</xdr:rowOff>
    </xdr:from>
    <xdr:ext cx="534377" cy="259045"/>
    <xdr:sp macro="" textlink="">
      <xdr:nvSpPr>
        <xdr:cNvPr id="884" name="テキスト ボックス 883"/>
        <xdr:cNvSpPr txBox="1"/>
      </xdr:nvSpPr>
      <xdr:spPr>
        <a:xfrm>
          <a:off x="19278111" y="123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146907</xdr:rowOff>
    </xdr:from>
    <xdr:to>
      <xdr:col>98</xdr:col>
      <xdr:colOff>38100</xdr:colOff>
      <xdr:row>72</xdr:row>
      <xdr:rowOff>77057</xdr:rowOff>
    </xdr:to>
    <xdr:sp macro="" textlink="">
      <xdr:nvSpPr>
        <xdr:cNvPr id="885" name="楕円 884"/>
        <xdr:cNvSpPr/>
      </xdr:nvSpPr>
      <xdr:spPr>
        <a:xfrm>
          <a:off x="18605500" y="12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93584</xdr:rowOff>
    </xdr:from>
    <xdr:ext cx="534377" cy="259045"/>
    <xdr:sp macro="" textlink="">
      <xdr:nvSpPr>
        <xdr:cNvPr id="886" name="テキスト ボックス 885"/>
        <xdr:cNvSpPr txBox="1"/>
      </xdr:nvSpPr>
      <xdr:spPr>
        <a:xfrm>
          <a:off x="18389111" y="120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５００，１０７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５３，０２８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となっている。主な構成項目である人件費は、新型コロナウイルス感染症対策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を図るための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の増員等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８６，４５３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円の増となっている。定員適正化計画を進めてきた結果、ピークであった平成１８年度に比べ減少してはいるものの、依然類似団体と比べて高い水準にある。物件費は住民一人当たり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５７，５９５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新型コロナウイルスワクチン接種事業の大々的実施により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２，９３８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１２，３１８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円低い状況である。維持補修費は住民一人当たり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３，２０６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円で、類似団体と比較して一人当たりのコストは低い状況である。扶助費は住民一人当たり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１１２，２３７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２３，３２７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子育て世帯等臨時特別支援給付金事業等の実施に加え、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幼児教育・保育の無償化等に伴う施設型給付費などの増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障がい福祉サービス事業費、障がい児通所扶助費などが継続的に増加したためである。補助費等は住民一人当たり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４６，６８４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９３，２８２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円の大幅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となっている。これは、新型コロナウイルス感染症対策として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事業が前年度をもって終了したこと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ものである。普通建設事業費のうち更新整備については、住民一人当たり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３２，０８３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６，８４４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円の減となり、類似団体平均とほぼ同水準となっている。これは、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川之江地区整備事業等が令和２年度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５９，６７３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５，８５０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１６，１９１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円高い状況にある。これは、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これまで合併特例債を積極的に活用してきたことによるもので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、今後も高水準での推移が見込まれる。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84,404
83,621
421.24
46,740,340
42,211,058
4,178,054
25,912,765
58,556,559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116383</xdr:rowOff>
    </xdr:from>
    <xdr:to>
      <xdr:col>24</xdr:col>
      <xdr:colOff>63500</xdr:colOff>
      <xdr:row>36</xdr:row>
      <xdr:rowOff>125527</xdr:rowOff>
    </xdr:to>
    <xdr:cxnSp macro="">
      <xdr:nvCxnSpPr>
        <xdr:cNvPr id="59" name="直線コネクタ 58"/>
        <xdr:cNvCxnSpPr/>
      </xdr:nvCxnSpPr>
      <xdr:spPr>
        <a:xfrm>
          <a:off x="3797300" y="62885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47803</xdr:rowOff>
    </xdr:from>
    <xdr:to>
      <xdr:col>19</xdr:col>
      <xdr:colOff>177800</xdr:colOff>
      <xdr:row>36</xdr:row>
      <xdr:rowOff>116383</xdr:rowOff>
    </xdr:to>
    <xdr:cxnSp macro="">
      <xdr:nvCxnSpPr>
        <xdr:cNvPr id="62" name="直線コネクタ 61"/>
        <xdr:cNvCxnSpPr/>
      </xdr:nvCxnSpPr>
      <xdr:spPr>
        <a:xfrm>
          <a:off x="2908300" y="622000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47803</xdr:rowOff>
    </xdr:from>
    <xdr:to>
      <xdr:col>15</xdr:col>
      <xdr:colOff>50800</xdr:colOff>
      <xdr:row>36</xdr:row>
      <xdr:rowOff>62890</xdr:rowOff>
    </xdr:to>
    <xdr:cxnSp macro="">
      <xdr:nvCxnSpPr>
        <xdr:cNvPr id="65" name="直線コネクタ 64"/>
        <xdr:cNvCxnSpPr/>
      </xdr:nvCxnSpPr>
      <xdr:spPr>
        <a:xfrm flipV="1">
          <a:off x="2019300" y="62200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62890</xdr:rowOff>
    </xdr:from>
    <xdr:to>
      <xdr:col>10</xdr:col>
      <xdr:colOff>114300</xdr:colOff>
      <xdr:row>36</xdr:row>
      <xdr:rowOff>119583</xdr:rowOff>
    </xdr:to>
    <xdr:cxnSp macro="">
      <xdr:nvCxnSpPr>
        <xdr:cNvPr id="68" name="直線コネクタ 67"/>
        <xdr:cNvCxnSpPr/>
      </xdr:nvCxnSpPr>
      <xdr:spPr>
        <a:xfrm flipV="1">
          <a:off x="1130300" y="623509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74727</xdr:rowOff>
    </xdr:from>
    <xdr:to>
      <xdr:col>24</xdr:col>
      <xdr:colOff>114300</xdr:colOff>
      <xdr:row>37</xdr:row>
      <xdr:rowOff>4877</xdr:rowOff>
    </xdr:to>
    <xdr:sp macro="" textlink="">
      <xdr:nvSpPr>
        <xdr:cNvPr id="78" name="楕円 77"/>
        <xdr:cNvSpPr/>
      </xdr:nvSpPr>
      <xdr:spPr>
        <a:xfrm>
          <a:off x="45847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53154</xdr:rowOff>
    </xdr:from>
    <xdr:ext cx="469744" cy="259045"/>
    <xdr:sp macro="" textlink="">
      <xdr:nvSpPr>
        <xdr:cNvPr id="79" name="議会費該当値テキスト"/>
        <xdr:cNvSpPr txBox="1"/>
      </xdr:nvSpPr>
      <xdr:spPr>
        <a:xfrm>
          <a:off x="4686300" y="62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65583</xdr:rowOff>
    </xdr:from>
    <xdr:to>
      <xdr:col>20</xdr:col>
      <xdr:colOff>38100</xdr:colOff>
      <xdr:row>36</xdr:row>
      <xdr:rowOff>167183</xdr:rowOff>
    </xdr:to>
    <xdr:sp macro="" textlink="">
      <xdr:nvSpPr>
        <xdr:cNvPr id="80" name="楕円 79"/>
        <xdr:cNvSpPr/>
      </xdr:nvSpPr>
      <xdr:spPr>
        <a:xfrm>
          <a:off x="3746500" y="62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158310</xdr:rowOff>
    </xdr:from>
    <xdr:ext cx="469744" cy="259045"/>
    <xdr:sp macro="" textlink="">
      <xdr:nvSpPr>
        <xdr:cNvPr id="81" name="テキスト ボックス 80"/>
        <xdr:cNvSpPr txBox="1"/>
      </xdr:nvSpPr>
      <xdr:spPr>
        <a:xfrm>
          <a:off x="3562428" y="63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168453</xdr:rowOff>
    </xdr:from>
    <xdr:to>
      <xdr:col>15</xdr:col>
      <xdr:colOff>101600</xdr:colOff>
      <xdr:row>36</xdr:row>
      <xdr:rowOff>98603</xdr:rowOff>
    </xdr:to>
    <xdr:sp macro="" textlink="">
      <xdr:nvSpPr>
        <xdr:cNvPr id="82" name="楕円 81"/>
        <xdr:cNvSpPr/>
      </xdr:nvSpPr>
      <xdr:spPr>
        <a:xfrm>
          <a:off x="2857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89730</xdr:rowOff>
    </xdr:from>
    <xdr:ext cx="469744" cy="259045"/>
    <xdr:sp macro="" textlink="">
      <xdr:nvSpPr>
        <xdr:cNvPr id="83" name="テキスト ボックス 82"/>
        <xdr:cNvSpPr txBox="1"/>
      </xdr:nvSpPr>
      <xdr:spPr>
        <a:xfrm>
          <a:off x="2673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xdr:rowOff>
    </xdr:from>
    <xdr:to>
      <xdr:col>10</xdr:col>
      <xdr:colOff>165100</xdr:colOff>
      <xdr:row>36</xdr:row>
      <xdr:rowOff>113690</xdr:rowOff>
    </xdr:to>
    <xdr:sp macro="" textlink="">
      <xdr:nvSpPr>
        <xdr:cNvPr id="84" name="楕円 83"/>
        <xdr:cNvSpPr/>
      </xdr:nvSpPr>
      <xdr:spPr>
        <a:xfrm>
          <a:off x="1968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104817</xdr:rowOff>
    </xdr:from>
    <xdr:ext cx="469744" cy="259045"/>
    <xdr:sp macro="" textlink="">
      <xdr:nvSpPr>
        <xdr:cNvPr id="85" name="テキスト ボックス 84"/>
        <xdr:cNvSpPr txBox="1"/>
      </xdr:nvSpPr>
      <xdr:spPr>
        <a:xfrm>
          <a:off x="1784428" y="62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68783</xdr:rowOff>
    </xdr:from>
    <xdr:to>
      <xdr:col>6</xdr:col>
      <xdr:colOff>38100</xdr:colOff>
      <xdr:row>36</xdr:row>
      <xdr:rowOff>170383</xdr:rowOff>
    </xdr:to>
    <xdr:sp macro="" textlink="">
      <xdr:nvSpPr>
        <xdr:cNvPr id="86" name="楕円 85"/>
        <xdr:cNvSpPr/>
      </xdr:nvSpPr>
      <xdr:spPr>
        <a:xfrm>
          <a:off x="1079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161510</xdr:rowOff>
    </xdr:from>
    <xdr:ext cx="469744" cy="259045"/>
    <xdr:sp macro="" textlink="">
      <xdr:nvSpPr>
        <xdr:cNvPr id="87" name="テキスト ボックス 86"/>
        <xdr:cNvSpPr txBox="1"/>
      </xdr:nvSpPr>
      <xdr:spPr>
        <a:xfrm>
          <a:off x="895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1168</xdr:rowOff>
    </xdr:from>
    <xdr:to>
      <xdr:col>24</xdr:col>
      <xdr:colOff>63500</xdr:colOff>
      <xdr:row>56</xdr:row>
      <xdr:rowOff>20112</xdr:rowOff>
    </xdr:to>
    <xdr:cxnSp macro="">
      <xdr:nvCxnSpPr>
        <xdr:cNvPr id="116" name="直線コネクタ 115"/>
        <xdr:cNvCxnSpPr/>
      </xdr:nvCxnSpPr>
      <xdr:spPr>
        <a:xfrm>
          <a:off x="3797300" y="9088018"/>
          <a:ext cx="838200" cy="5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1168</xdr:rowOff>
    </xdr:from>
    <xdr:to>
      <xdr:col>19</xdr:col>
      <xdr:colOff>177800</xdr:colOff>
      <xdr:row>55</xdr:row>
      <xdr:rowOff>28014</xdr:rowOff>
    </xdr:to>
    <xdr:cxnSp macro="">
      <xdr:nvCxnSpPr>
        <xdr:cNvPr id="119" name="直線コネクタ 118"/>
        <xdr:cNvCxnSpPr/>
      </xdr:nvCxnSpPr>
      <xdr:spPr>
        <a:xfrm flipV="1">
          <a:off x="2908300" y="9088018"/>
          <a:ext cx="889000" cy="3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28014</xdr:rowOff>
    </xdr:from>
    <xdr:to>
      <xdr:col>15</xdr:col>
      <xdr:colOff>50800</xdr:colOff>
      <xdr:row>56</xdr:row>
      <xdr:rowOff>31999</xdr:rowOff>
    </xdr:to>
    <xdr:cxnSp macro="">
      <xdr:nvCxnSpPr>
        <xdr:cNvPr id="122" name="直線コネクタ 121"/>
        <xdr:cNvCxnSpPr/>
      </xdr:nvCxnSpPr>
      <xdr:spPr>
        <a:xfrm flipV="1">
          <a:off x="2019300" y="9457764"/>
          <a:ext cx="889000" cy="1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31999</xdr:rowOff>
    </xdr:from>
    <xdr:to>
      <xdr:col>10</xdr:col>
      <xdr:colOff>114300</xdr:colOff>
      <xdr:row>57</xdr:row>
      <xdr:rowOff>9261</xdr:rowOff>
    </xdr:to>
    <xdr:cxnSp macro="">
      <xdr:nvCxnSpPr>
        <xdr:cNvPr id="125" name="直線コネクタ 124"/>
        <xdr:cNvCxnSpPr/>
      </xdr:nvCxnSpPr>
      <xdr:spPr>
        <a:xfrm flipV="1">
          <a:off x="1130300" y="9633199"/>
          <a:ext cx="889000" cy="14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140762</xdr:rowOff>
    </xdr:from>
    <xdr:to>
      <xdr:col>24</xdr:col>
      <xdr:colOff>114300</xdr:colOff>
      <xdr:row>56</xdr:row>
      <xdr:rowOff>70912</xdr:rowOff>
    </xdr:to>
    <xdr:sp macro="" textlink="">
      <xdr:nvSpPr>
        <xdr:cNvPr id="135" name="楕円 134"/>
        <xdr:cNvSpPr/>
      </xdr:nvSpPr>
      <xdr:spPr>
        <a:xfrm>
          <a:off x="4584700" y="95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119189</xdr:rowOff>
    </xdr:from>
    <xdr:ext cx="534377" cy="259045"/>
    <xdr:sp macro="" textlink="">
      <xdr:nvSpPr>
        <xdr:cNvPr id="136" name="総務費該当値テキスト"/>
        <xdr:cNvSpPr txBox="1"/>
      </xdr:nvSpPr>
      <xdr:spPr>
        <a:xfrm>
          <a:off x="4686300" y="954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121818</xdr:rowOff>
    </xdr:from>
    <xdr:to>
      <xdr:col>20</xdr:col>
      <xdr:colOff>38100</xdr:colOff>
      <xdr:row>53</xdr:row>
      <xdr:rowOff>51968</xdr:rowOff>
    </xdr:to>
    <xdr:sp macro="" textlink="">
      <xdr:nvSpPr>
        <xdr:cNvPr id="137" name="楕円 136"/>
        <xdr:cNvSpPr/>
      </xdr:nvSpPr>
      <xdr:spPr>
        <a:xfrm>
          <a:off x="3746500" y="90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43095</xdr:rowOff>
    </xdr:from>
    <xdr:ext cx="599010" cy="259045"/>
    <xdr:sp macro="" textlink="">
      <xdr:nvSpPr>
        <xdr:cNvPr id="138" name="テキスト ボックス 137"/>
        <xdr:cNvSpPr txBox="1"/>
      </xdr:nvSpPr>
      <xdr:spPr>
        <a:xfrm>
          <a:off x="3497795" y="912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148664</xdr:rowOff>
    </xdr:from>
    <xdr:to>
      <xdr:col>15</xdr:col>
      <xdr:colOff>101600</xdr:colOff>
      <xdr:row>55</xdr:row>
      <xdr:rowOff>78814</xdr:rowOff>
    </xdr:to>
    <xdr:sp macro="" textlink="">
      <xdr:nvSpPr>
        <xdr:cNvPr id="139" name="楕円 138"/>
        <xdr:cNvSpPr/>
      </xdr:nvSpPr>
      <xdr:spPr>
        <a:xfrm>
          <a:off x="2857500" y="94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95341</xdr:rowOff>
    </xdr:from>
    <xdr:ext cx="534377" cy="259045"/>
    <xdr:sp macro="" textlink="">
      <xdr:nvSpPr>
        <xdr:cNvPr id="140" name="テキスト ボックス 139"/>
        <xdr:cNvSpPr txBox="1"/>
      </xdr:nvSpPr>
      <xdr:spPr>
        <a:xfrm>
          <a:off x="2641111" y="918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152649</xdr:rowOff>
    </xdr:from>
    <xdr:to>
      <xdr:col>10</xdr:col>
      <xdr:colOff>165100</xdr:colOff>
      <xdr:row>56</xdr:row>
      <xdr:rowOff>82799</xdr:rowOff>
    </xdr:to>
    <xdr:sp macro="" textlink="">
      <xdr:nvSpPr>
        <xdr:cNvPr id="141" name="楕円 140"/>
        <xdr:cNvSpPr/>
      </xdr:nvSpPr>
      <xdr:spPr>
        <a:xfrm>
          <a:off x="1968500" y="95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99326</xdr:rowOff>
    </xdr:from>
    <xdr:ext cx="534377" cy="259045"/>
    <xdr:sp macro="" textlink="">
      <xdr:nvSpPr>
        <xdr:cNvPr id="142" name="テキスト ボックス 141"/>
        <xdr:cNvSpPr txBox="1"/>
      </xdr:nvSpPr>
      <xdr:spPr>
        <a:xfrm>
          <a:off x="1752111" y="93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129911</xdr:rowOff>
    </xdr:from>
    <xdr:to>
      <xdr:col>6</xdr:col>
      <xdr:colOff>38100</xdr:colOff>
      <xdr:row>57</xdr:row>
      <xdr:rowOff>60061</xdr:rowOff>
    </xdr:to>
    <xdr:sp macro="" textlink="">
      <xdr:nvSpPr>
        <xdr:cNvPr id="143" name="楕円 142"/>
        <xdr:cNvSpPr/>
      </xdr:nvSpPr>
      <xdr:spPr>
        <a:xfrm>
          <a:off x="1079500" y="97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51188</xdr:rowOff>
    </xdr:from>
    <xdr:ext cx="534377" cy="259045"/>
    <xdr:sp macro="" textlink="">
      <xdr:nvSpPr>
        <xdr:cNvPr id="144" name="テキスト ボックス 143"/>
        <xdr:cNvSpPr txBox="1"/>
      </xdr:nvSpPr>
      <xdr:spPr>
        <a:xfrm>
          <a:off x="863111" y="98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149174</xdr:rowOff>
    </xdr:from>
    <xdr:to>
      <xdr:col>24</xdr:col>
      <xdr:colOff>63500</xdr:colOff>
      <xdr:row>75</xdr:row>
      <xdr:rowOff>77076</xdr:rowOff>
    </xdr:to>
    <xdr:cxnSp macro="">
      <xdr:nvCxnSpPr>
        <xdr:cNvPr id="174" name="直線コネクタ 173"/>
        <xdr:cNvCxnSpPr/>
      </xdr:nvCxnSpPr>
      <xdr:spPr>
        <a:xfrm flipV="1">
          <a:off x="3797300" y="12665024"/>
          <a:ext cx="838200" cy="2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77076</xdr:rowOff>
    </xdr:from>
    <xdr:to>
      <xdr:col>19</xdr:col>
      <xdr:colOff>177800</xdr:colOff>
      <xdr:row>75</xdr:row>
      <xdr:rowOff>158496</xdr:rowOff>
    </xdr:to>
    <xdr:cxnSp macro="">
      <xdr:nvCxnSpPr>
        <xdr:cNvPr id="177" name="直線コネクタ 176"/>
        <xdr:cNvCxnSpPr/>
      </xdr:nvCxnSpPr>
      <xdr:spPr>
        <a:xfrm flipV="1">
          <a:off x="2908300" y="12935826"/>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158496</xdr:rowOff>
    </xdr:from>
    <xdr:to>
      <xdr:col>15</xdr:col>
      <xdr:colOff>50800</xdr:colOff>
      <xdr:row>76</xdr:row>
      <xdr:rowOff>75222</xdr:rowOff>
    </xdr:to>
    <xdr:cxnSp macro="">
      <xdr:nvCxnSpPr>
        <xdr:cNvPr id="180" name="直線コネクタ 179"/>
        <xdr:cNvCxnSpPr/>
      </xdr:nvCxnSpPr>
      <xdr:spPr>
        <a:xfrm flipV="1">
          <a:off x="2019300" y="13017246"/>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75222</xdr:rowOff>
    </xdr:from>
    <xdr:to>
      <xdr:col>10</xdr:col>
      <xdr:colOff>114300</xdr:colOff>
      <xdr:row>76</xdr:row>
      <xdr:rowOff>90805</xdr:rowOff>
    </xdr:to>
    <xdr:cxnSp macro="">
      <xdr:nvCxnSpPr>
        <xdr:cNvPr id="183" name="直線コネクタ 182"/>
        <xdr:cNvCxnSpPr/>
      </xdr:nvCxnSpPr>
      <xdr:spPr>
        <a:xfrm flipV="1">
          <a:off x="1130300" y="13105422"/>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98374</xdr:rowOff>
    </xdr:from>
    <xdr:to>
      <xdr:col>24</xdr:col>
      <xdr:colOff>114300</xdr:colOff>
      <xdr:row>74</xdr:row>
      <xdr:rowOff>28524</xdr:rowOff>
    </xdr:to>
    <xdr:sp macro="" textlink="">
      <xdr:nvSpPr>
        <xdr:cNvPr id="193" name="楕円 192"/>
        <xdr:cNvSpPr/>
      </xdr:nvSpPr>
      <xdr:spPr>
        <a:xfrm>
          <a:off x="4584700" y="126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121251</xdr:rowOff>
    </xdr:from>
    <xdr:ext cx="599010" cy="259045"/>
    <xdr:sp macro="" textlink="">
      <xdr:nvSpPr>
        <xdr:cNvPr id="194" name="民生費該当値テキスト"/>
        <xdr:cNvSpPr txBox="1"/>
      </xdr:nvSpPr>
      <xdr:spPr>
        <a:xfrm>
          <a:off x="4686300" y="1246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26276</xdr:rowOff>
    </xdr:from>
    <xdr:to>
      <xdr:col>20</xdr:col>
      <xdr:colOff>38100</xdr:colOff>
      <xdr:row>75</xdr:row>
      <xdr:rowOff>127876</xdr:rowOff>
    </xdr:to>
    <xdr:sp macro="" textlink="">
      <xdr:nvSpPr>
        <xdr:cNvPr id="195" name="楕円 194"/>
        <xdr:cNvSpPr/>
      </xdr:nvSpPr>
      <xdr:spPr>
        <a:xfrm>
          <a:off x="3746500" y="128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144403</xdr:rowOff>
    </xdr:from>
    <xdr:ext cx="599010" cy="259045"/>
    <xdr:sp macro="" textlink="">
      <xdr:nvSpPr>
        <xdr:cNvPr id="196" name="テキスト ボックス 195"/>
        <xdr:cNvSpPr txBox="1"/>
      </xdr:nvSpPr>
      <xdr:spPr>
        <a:xfrm>
          <a:off x="3497795" y="1266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107696</xdr:rowOff>
    </xdr:from>
    <xdr:to>
      <xdr:col>15</xdr:col>
      <xdr:colOff>101600</xdr:colOff>
      <xdr:row>76</xdr:row>
      <xdr:rowOff>37846</xdr:rowOff>
    </xdr:to>
    <xdr:sp macro="" textlink="">
      <xdr:nvSpPr>
        <xdr:cNvPr id="197" name="楕円 196"/>
        <xdr:cNvSpPr/>
      </xdr:nvSpPr>
      <xdr:spPr>
        <a:xfrm>
          <a:off x="2857500" y="129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54373</xdr:rowOff>
    </xdr:from>
    <xdr:ext cx="599010" cy="259045"/>
    <xdr:sp macro="" textlink="">
      <xdr:nvSpPr>
        <xdr:cNvPr id="198" name="テキスト ボックス 197"/>
        <xdr:cNvSpPr txBox="1"/>
      </xdr:nvSpPr>
      <xdr:spPr>
        <a:xfrm>
          <a:off x="2608795" y="1274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24422</xdr:rowOff>
    </xdr:from>
    <xdr:to>
      <xdr:col>10</xdr:col>
      <xdr:colOff>165100</xdr:colOff>
      <xdr:row>76</xdr:row>
      <xdr:rowOff>126022</xdr:rowOff>
    </xdr:to>
    <xdr:sp macro="" textlink="">
      <xdr:nvSpPr>
        <xdr:cNvPr id="199" name="楕円 198"/>
        <xdr:cNvSpPr/>
      </xdr:nvSpPr>
      <xdr:spPr>
        <a:xfrm>
          <a:off x="1968500" y="130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142549</xdr:rowOff>
    </xdr:from>
    <xdr:ext cx="599010" cy="259045"/>
    <xdr:sp macro="" textlink="">
      <xdr:nvSpPr>
        <xdr:cNvPr id="200" name="テキスト ボックス 199"/>
        <xdr:cNvSpPr txBox="1"/>
      </xdr:nvSpPr>
      <xdr:spPr>
        <a:xfrm>
          <a:off x="1719795" y="128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40005</xdr:rowOff>
    </xdr:from>
    <xdr:to>
      <xdr:col>6</xdr:col>
      <xdr:colOff>38100</xdr:colOff>
      <xdr:row>76</xdr:row>
      <xdr:rowOff>141605</xdr:rowOff>
    </xdr:to>
    <xdr:sp macro="" textlink="">
      <xdr:nvSpPr>
        <xdr:cNvPr id="201" name="楕円 200"/>
        <xdr:cNvSpPr/>
      </xdr:nvSpPr>
      <xdr:spPr>
        <a:xfrm>
          <a:off x="1079500" y="130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158132</xdr:rowOff>
    </xdr:from>
    <xdr:ext cx="599010" cy="259045"/>
    <xdr:sp macro="" textlink="">
      <xdr:nvSpPr>
        <xdr:cNvPr id="202" name="テキスト ボックス 201"/>
        <xdr:cNvSpPr txBox="1"/>
      </xdr:nvSpPr>
      <xdr:spPr>
        <a:xfrm>
          <a:off x="830795" y="1284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71904</xdr:rowOff>
    </xdr:from>
    <xdr:to>
      <xdr:col>24</xdr:col>
      <xdr:colOff>63500</xdr:colOff>
      <xdr:row>98</xdr:row>
      <xdr:rowOff>130507</xdr:rowOff>
    </xdr:to>
    <xdr:cxnSp macro="">
      <xdr:nvCxnSpPr>
        <xdr:cNvPr id="234" name="直線コネクタ 233"/>
        <xdr:cNvCxnSpPr/>
      </xdr:nvCxnSpPr>
      <xdr:spPr>
        <a:xfrm flipV="1">
          <a:off x="3797300" y="16702554"/>
          <a:ext cx="838200" cy="23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130507</xdr:rowOff>
    </xdr:from>
    <xdr:to>
      <xdr:col>19</xdr:col>
      <xdr:colOff>177800</xdr:colOff>
      <xdr:row>98</xdr:row>
      <xdr:rowOff>151391</xdr:rowOff>
    </xdr:to>
    <xdr:cxnSp macro="">
      <xdr:nvCxnSpPr>
        <xdr:cNvPr id="237" name="直線コネクタ 236"/>
        <xdr:cNvCxnSpPr/>
      </xdr:nvCxnSpPr>
      <xdr:spPr>
        <a:xfrm flipV="1">
          <a:off x="2908300" y="16932607"/>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139047</xdr:rowOff>
    </xdr:from>
    <xdr:to>
      <xdr:col>15</xdr:col>
      <xdr:colOff>50800</xdr:colOff>
      <xdr:row>98</xdr:row>
      <xdr:rowOff>151391</xdr:rowOff>
    </xdr:to>
    <xdr:cxnSp macro="">
      <xdr:nvCxnSpPr>
        <xdr:cNvPr id="240" name="直線コネクタ 239"/>
        <xdr:cNvCxnSpPr/>
      </xdr:nvCxnSpPr>
      <xdr:spPr>
        <a:xfrm>
          <a:off x="2019300" y="1694114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135144</xdr:rowOff>
    </xdr:from>
    <xdr:to>
      <xdr:col>10</xdr:col>
      <xdr:colOff>114300</xdr:colOff>
      <xdr:row>98</xdr:row>
      <xdr:rowOff>139047</xdr:rowOff>
    </xdr:to>
    <xdr:cxnSp macro="">
      <xdr:nvCxnSpPr>
        <xdr:cNvPr id="243" name="直線コネクタ 242"/>
        <xdr:cNvCxnSpPr/>
      </xdr:nvCxnSpPr>
      <xdr:spPr>
        <a:xfrm>
          <a:off x="1130300" y="16937244"/>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21104</xdr:rowOff>
    </xdr:from>
    <xdr:to>
      <xdr:col>24</xdr:col>
      <xdr:colOff>114300</xdr:colOff>
      <xdr:row>97</xdr:row>
      <xdr:rowOff>122704</xdr:rowOff>
    </xdr:to>
    <xdr:sp macro="" textlink="">
      <xdr:nvSpPr>
        <xdr:cNvPr id="253" name="楕円 252"/>
        <xdr:cNvSpPr/>
      </xdr:nvSpPr>
      <xdr:spPr>
        <a:xfrm>
          <a:off x="4584700" y="1665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170981</xdr:rowOff>
    </xdr:from>
    <xdr:ext cx="534377" cy="259045"/>
    <xdr:sp macro="" textlink="">
      <xdr:nvSpPr>
        <xdr:cNvPr id="254" name="衛生費該当値テキスト"/>
        <xdr:cNvSpPr txBox="1"/>
      </xdr:nvSpPr>
      <xdr:spPr>
        <a:xfrm>
          <a:off x="4686300" y="1663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79707</xdr:rowOff>
    </xdr:from>
    <xdr:to>
      <xdr:col>20</xdr:col>
      <xdr:colOff>38100</xdr:colOff>
      <xdr:row>99</xdr:row>
      <xdr:rowOff>9857</xdr:rowOff>
    </xdr:to>
    <xdr:sp macro="" textlink="">
      <xdr:nvSpPr>
        <xdr:cNvPr id="255" name="楕円 254"/>
        <xdr:cNvSpPr/>
      </xdr:nvSpPr>
      <xdr:spPr>
        <a:xfrm>
          <a:off x="3746500" y="168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984</xdr:rowOff>
    </xdr:from>
    <xdr:ext cx="534377" cy="259045"/>
    <xdr:sp macro="" textlink="">
      <xdr:nvSpPr>
        <xdr:cNvPr id="256" name="テキスト ボックス 255"/>
        <xdr:cNvSpPr txBox="1"/>
      </xdr:nvSpPr>
      <xdr:spPr>
        <a:xfrm>
          <a:off x="3530111" y="1697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100591</xdr:rowOff>
    </xdr:from>
    <xdr:to>
      <xdr:col>15</xdr:col>
      <xdr:colOff>101600</xdr:colOff>
      <xdr:row>99</xdr:row>
      <xdr:rowOff>30741</xdr:rowOff>
    </xdr:to>
    <xdr:sp macro="" textlink="">
      <xdr:nvSpPr>
        <xdr:cNvPr id="257" name="楕円 256"/>
        <xdr:cNvSpPr/>
      </xdr:nvSpPr>
      <xdr:spPr>
        <a:xfrm>
          <a:off x="2857500" y="169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21868</xdr:rowOff>
    </xdr:from>
    <xdr:ext cx="534377" cy="259045"/>
    <xdr:sp macro="" textlink="">
      <xdr:nvSpPr>
        <xdr:cNvPr id="258" name="テキスト ボックス 257"/>
        <xdr:cNvSpPr txBox="1"/>
      </xdr:nvSpPr>
      <xdr:spPr>
        <a:xfrm>
          <a:off x="2641111" y="1699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88247</xdr:rowOff>
    </xdr:from>
    <xdr:to>
      <xdr:col>10</xdr:col>
      <xdr:colOff>165100</xdr:colOff>
      <xdr:row>99</xdr:row>
      <xdr:rowOff>18397</xdr:rowOff>
    </xdr:to>
    <xdr:sp macro="" textlink="">
      <xdr:nvSpPr>
        <xdr:cNvPr id="259" name="楕円 258"/>
        <xdr:cNvSpPr/>
      </xdr:nvSpPr>
      <xdr:spPr>
        <a:xfrm>
          <a:off x="1968500" y="168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9524</xdr:rowOff>
    </xdr:from>
    <xdr:ext cx="534377" cy="259045"/>
    <xdr:sp macro="" textlink="">
      <xdr:nvSpPr>
        <xdr:cNvPr id="260" name="テキスト ボックス 259"/>
        <xdr:cNvSpPr txBox="1"/>
      </xdr:nvSpPr>
      <xdr:spPr>
        <a:xfrm>
          <a:off x="1752111" y="169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84344</xdr:rowOff>
    </xdr:from>
    <xdr:to>
      <xdr:col>6</xdr:col>
      <xdr:colOff>38100</xdr:colOff>
      <xdr:row>99</xdr:row>
      <xdr:rowOff>14494</xdr:rowOff>
    </xdr:to>
    <xdr:sp macro="" textlink="">
      <xdr:nvSpPr>
        <xdr:cNvPr id="261" name="楕円 260"/>
        <xdr:cNvSpPr/>
      </xdr:nvSpPr>
      <xdr:spPr>
        <a:xfrm>
          <a:off x="1079500" y="168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5621</xdr:rowOff>
    </xdr:from>
    <xdr:ext cx="534377" cy="259045"/>
    <xdr:sp macro="" textlink="">
      <xdr:nvSpPr>
        <xdr:cNvPr id="262" name="テキスト ボックス 261"/>
        <xdr:cNvSpPr txBox="1"/>
      </xdr:nvSpPr>
      <xdr:spPr>
        <a:xfrm>
          <a:off x="863111" y="1697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164161</xdr:rowOff>
    </xdr:from>
    <xdr:to>
      <xdr:col>55</xdr:col>
      <xdr:colOff>0</xdr:colOff>
      <xdr:row>39</xdr:row>
      <xdr:rowOff>1550</xdr:rowOff>
    </xdr:to>
    <xdr:cxnSp macro="">
      <xdr:nvCxnSpPr>
        <xdr:cNvPr id="291" name="直線コネクタ 290"/>
        <xdr:cNvCxnSpPr/>
      </xdr:nvCxnSpPr>
      <xdr:spPr>
        <a:xfrm flipV="1">
          <a:off x="9639300" y="667926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1550</xdr:rowOff>
    </xdr:from>
    <xdr:to>
      <xdr:col>50</xdr:col>
      <xdr:colOff>114300</xdr:colOff>
      <xdr:row>39</xdr:row>
      <xdr:rowOff>3988</xdr:rowOff>
    </xdr:to>
    <xdr:cxnSp macro="">
      <xdr:nvCxnSpPr>
        <xdr:cNvPr id="294" name="直線コネクタ 293"/>
        <xdr:cNvCxnSpPr/>
      </xdr:nvCxnSpPr>
      <xdr:spPr>
        <a:xfrm flipV="1">
          <a:off x="8750300" y="668810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3988</xdr:rowOff>
    </xdr:from>
    <xdr:to>
      <xdr:col>45</xdr:col>
      <xdr:colOff>177800</xdr:colOff>
      <xdr:row>39</xdr:row>
      <xdr:rowOff>4521</xdr:rowOff>
    </xdr:to>
    <xdr:cxnSp macro="">
      <xdr:nvCxnSpPr>
        <xdr:cNvPr id="297" name="直線コネクタ 296"/>
        <xdr:cNvCxnSpPr/>
      </xdr:nvCxnSpPr>
      <xdr:spPr>
        <a:xfrm flipV="1">
          <a:off x="7861300" y="669053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4521</xdr:rowOff>
    </xdr:from>
    <xdr:to>
      <xdr:col>41</xdr:col>
      <xdr:colOff>50800</xdr:colOff>
      <xdr:row>39</xdr:row>
      <xdr:rowOff>4902</xdr:rowOff>
    </xdr:to>
    <xdr:cxnSp macro="">
      <xdr:nvCxnSpPr>
        <xdr:cNvPr id="300" name="直線コネクタ 299"/>
        <xdr:cNvCxnSpPr/>
      </xdr:nvCxnSpPr>
      <xdr:spPr>
        <a:xfrm flipV="1">
          <a:off x="6972300" y="66910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113361</xdr:rowOff>
    </xdr:from>
    <xdr:to>
      <xdr:col>55</xdr:col>
      <xdr:colOff>50800</xdr:colOff>
      <xdr:row>39</xdr:row>
      <xdr:rowOff>43511</xdr:rowOff>
    </xdr:to>
    <xdr:sp macro="" textlink="">
      <xdr:nvSpPr>
        <xdr:cNvPr id="310" name="楕円 309"/>
        <xdr:cNvSpPr/>
      </xdr:nvSpPr>
      <xdr:spPr>
        <a:xfrm>
          <a:off x="10426700" y="66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49040</xdr:rowOff>
    </xdr:from>
    <xdr:ext cx="378565" cy="259045"/>
    <xdr:sp macro="" textlink="">
      <xdr:nvSpPr>
        <xdr:cNvPr id="311" name="労働費該当値テキスト"/>
        <xdr:cNvSpPr txBox="1"/>
      </xdr:nvSpPr>
      <xdr:spPr>
        <a:xfrm>
          <a:off x="10528300" y="6564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122200</xdr:rowOff>
    </xdr:from>
    <xdr:to>
      <xdr:col>50</xdr:col>
      <xdr:colOff>165100</xdr:colOff>
      <xdr:row>39</xdr:row>
      <xdr:rowOff>52350</xdr:rowOff>
    </xdr:to>
    <xdr:sp macro="" textlink="">
      <xdr:nvSpPr>
        <xdr:cNvPr id="312" name="楕円 311"/>
        <xdr:cNvSpPr/>
      </xdr:nvSpPr>
      <xdr:spPr>
        <a:xfrm>
          <a:off x="9588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43477</xdr:rowOff>
    </xdr:from>
    <xdr:ext cx="378565" cy="259045"/>
    <xdr:sp macro="" textlink="">
      <xdr:nvSpPr>
        <xdr:cNvPr id="313" name="テキスト ボックス 312"/>
        <xdr:cNvSpPr txBox="1"/>
      </xdr:nvSpPr>
      <xdr:spPr>
        <a:xfrm>
          <a:off x="9450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124638</xdr:rowOff>
    </xdr:from>
    <xdr:to>
      <xdr:col>46</xdr:col>
      <xdr:colOff>38100</xdr:colOff>
      <xdr:row>39</xdr:row>
      <xdr:rowOff>54788</xdr:rowOff>
    </xdr:to>
    <xdr:sp macro="" textlink="">
      <xdr:nvSpPr>
        <xdr:cNvPr id="314" name="楕円 313"/>
        <xdr:cNvSpPr/>
      </xdr:nvSpPr>
      <xdr:spPr>
        <a:xfrm>
          <a:off x="86995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45915</xdr:rowOff>
    </xdr:from>
    <xdr:ext cx="378565" cy="259045"/>
    <xdr:sp macro="" textlink="">
      <xdr:nvSpPr>
        <xdr:cNvPr id="315" name="テキスト ボックス 314"/>
        <xdr:cNvSpPr txBox="1"/>
      </xdr:nvSpPr>
      <xdr:spPr>
        <a:xfrm>
          <a:off x="8561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125171</xdr:rowOff>
    </xdr:from>
    <xdr:to>
      <xdr:col>41</xdr:col>
      <xdr:colOff>101600</xdr:colOff>
      <xdr:row>39</xdr:row>
      <xdr:rowOff>55321</xdr:rowOff>
    </xdr:to>
    <xdr:sp macro="" textlink="">
      <xdr:nvSpPr>
        <xdr:cNvPr id="316" name="楕円 315"/>
        <xdr:cNvSpPr/>
      </xdr:nvSpPr>
      <xdr:spPr>
        <a:xfrm>
          <a:off x="7810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46448</xdr:rowOff>
    </xdr:from>
    <xdr:ext cx="378565" cy="259045"/>
    <xdr:sp macro="" textlink="">
      <xdr:nvSpPr>
        <xdr:cNvPr id="317" name="テキスト ボックス 316"/>
        <xdr:cNvSpPr txBox="1"/>
      </xdr:nvSpPr>
      <xdr:spPr>
        <a:xfrm>
          <a:off x="7672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125552</xdr:rowOff>
    </xdr:from>
    <xdr:to>
      <xdr:col>36</xdr:col>
      <xdr:colOff>165100</xdr:colOff>
      <xdr:row>39</xdr:row>
      <xdr:rowOff>55702</xdr:rowOff>
    </xdr:to>
    <xdr:sp macro="" textlink="">
      <xdr:nvSpPr>
        <xdr:cNvPr id="318" name="楕円 317"/>
        <xdr:cNvSpPr/>
      </xdr:nvSpPr>
      <xdr:spPr>
        <a:xfrm>
          <a:off x="6921500" y="66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46829</xdr:rowOff>
    </xdr:from>
    <xdr:ext cx="378565" cy="259045"/>
    <xdr:sp macro="" textlink="">
      <xdr:nvSpPr>
        <xdr:cNvPr id="319" name="テキスト ボックス 318"/>
        <xdr:cNvSpPr txBox="1"/>
      </xdr:nvSpPr>
      <xdr:spPr>
        <a:xfrm>
          <a:off x="6783017" y="6733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55283</xdr:rowOff>
    </xdr:from>
    <xdr:to>
      <xdr:col>55</xdr:col>
      <xdr:colOff>0</xdr:colOff>
      <xdr:row>58</xdr:row>
      <xdr:rowOff>60184</xdr:rowOff>
    </xdr:to>
    <xdr:cxnSp macro="">
      <xdr:nvCxnSpPr>
        <xdr:cNvPr id="346" name="直線コネクタ 345"/>
        <xdr:cNvCxnSpPr/>
      </xdr:nvCxnSpPr>
      <xdr:spPr>
        <a:xfrm>
          <a:off x="9639300" y="9999383"/>
          <a:ext cx="8382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50619</xdr:rowOff>
    </xdr:from>
    <xdr:to>
      <xdr:col>50</xdr:col>
      <xdr:colOff>114300</xdr:colOff>
      <xdr:row>58</xdr:row>
      <xdr:rowOff>55283</xdr:rowOff>
    </xdr:to>
    <xdr:cxnSp macro="">
      <xdr:nvCxnSpPr>
        <xdr:cNvPr id="349" name="直線コネクタ 348"/>
        <xdr:cNvCxnSpPr/>
      </xdr:nvCxnSpPr>
      <xdr:spPr>
        <a:xfrm>
          <a:off x="8750300" y="9994719"/>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40680</xdr:rowOff>
    </xdr:from>
    <xdr:to>
      <xdr:col>45</xdr:col>
      <xdr:colOff>177800</xdr:colOff>
      <xdr:row>58</xdr:row>
      <xdr:rowOff>50619</xdr:rowOff>
    </xdr:to>
    <xdr:cxnSp macro="">
      <xdr:nvCxnSpPr>
        <xdr:cNvPr id="352" name="直線コネクタ 351"/>
        <xdr:cNvCxnSpPr/>
      </xdr:nvCxnSpPr>
      <xdr:spPr>
        <a:xfrm>
          <a:off x="7861300" y="998478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40680</xdr:rowOff>
    </xdr:from>
    <xdr:to>
      <xdr:col>41</xdr:col>
      <xdr:colOff>50800</xdr:colOff>
      <xdr:row>58</xdr:row>
      <xdr:rowOff>52923</xdr:rowOff>
    </xdr:to>
    <xdr:cxnSp macro="">
      <xdr:nvCxnSpPr>
        <xdr:cNvPr id="355" name="直線コネクタ 354"/>
        <xdr:cNvCxnSpPr/>
      </xdr:nvCxnSpPr>
      <xdr:spPr>
        <a:xfrm flipV="1">
          <a:off x="6972300" y="9984780"/>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9384</xdr:rowOff>
    </xdr:from>
    <xdr:to>
      <xdr:col>55</xdr:col>
      <xdr:colOff>50800</xdr:colOff>
      <xdr:row>58</xdr:row>
      <xdr:rowOff>110984</xdr:rowOff>
    </xdr:to>
    <xdr:sp macro="" textlink="">
      <xdr:nvSpPr>
        <xdr:cNvPr id="365" name="楕円 364"/>
        <xdr:cNvSpPr/>
      </xdr:nvSpPr>
      <xdr:spPr>
        <a:xfrm>
          <a:off x="10426700" y="99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6" name="農林水産業費該当値テキスト"/>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4483</xdr:rowOff>
    </xdr:from>
    <xdr:to>
      <xdr:col>50</xdr:col>
      <xdr:colOff>165100</xdr:colOff>
      <xdr:row>58</xdr:row>
      <xdr:rowOff>106083</xdr:rowOff>
    </xdr:to>
    <xdr:sp macro="" textlink="">
      <xdr:nvSpPr>
        <xdr:cNvPr id="367" name="楕円 366"/>
        <xdr:cNvSpPr/>
      </xdr:nvSpPr>
      <xdr:spPr>
        <a:xfrm>
          <a:off x="9588500" y="99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97210</xdr:rowOff>
    </xdr:from>
    <xdr:ext cx="469744" cy="259045"/>
    <xdr:sp macro="" textlink="">
      <xdr:nvSpPr>
        <xdr:cNvPr id="368" name="テキスト ボックス 367"/>
        <xdr:cNvSpPr txBox="1"/>
      </xdr:nvSpPr>
      <xdr:spPr>
        <a:xfrm>
          <a:off x="9404428" y="100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171269</xdr:rowOff>
    </xdr:from>
    <xdr:to>
      <xdr:col>46</xdr:col>
      <xdr:colOff>38100</xdr:colOff>
      <xdr:row>58</xdr:row>
      <xdr:rowOff>101419</xdr:rowOff>
    </xdr:to>
    <xdr:sp macro="" textlink="">
      <xdr:nvSpPr>
        <xdr:cNvPr id="369" name="楕円 368"/>
        <xdr:cNvSpPr/>
      </xdr:nvSpPr>
      <xdr:spPr>
        <a:xfrm>
          <a:off x="869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92546</xdr:rowOff>
    </xdr:from>
    <xdr:ext cx="469744" cy="259045"/>
    <xdr:sp macro="" textlink="">
      <xdr:nvSpPr>
        <xdr:cNvPr id="370" name="テキスト ボックス 369"/>
        <xdr:cNvSpPr txBox="1"/>
      </xdr:nvSpPr>
      <xdr:spPr>
        <a:xfrm>
          <a:off x="8515428" y="1003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161330</xdr:rowOff>
    </xdr:from>
    <xdr:to>
      <xdr:col>41</xdr:col>
      <xdr:colOff>101600</xdr:colOff>
      <xdr:row>58</xdr:row>
      <xdr:rowOff>91480</xdr:rowOff>
    </xdr:to>
    <xdr:sp macro="" textlink="">
      <xdr:nvSpPr>
        <xdr:cNvPr id="371" name="楕円 370"/>
        <xdr:cNvSpPr/>
      </xdr:nvSpPr>
      <xdr:spPr>
        <a:xfrm>
          <a:off x="7810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82607</xdr:rowOff>
    </xdr:from>
    <xdr:ext cx="534377" cy="259045"/>
    <xdr:sp macro="" textlink="">
      <xdr:nvSpPr>
        <xdr:cNvPr id="372" name="テキスト ボックス 371"/>
        <xdr:cNvSpPr txBox="1"/>
      </xdr:nvSpPr>
      <xdr:spPr>
        <a:xfrm>
          <a:off x="7594111" y="100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2123</xdr:rowOff>
    </xdr:from>
    <xdr:to>
      <xdr:col>36</xdr:col>
      <xdr:colOff>165100</xdr:colOff>
      <xdr:row>58</xdr:row>
      <xdr:rowOff>103723</xdr:rowOff>
    </xdr:to>
    <xdr:sp macro="" textlink="">
      <xdr:nvSpPr>
        <xdr:cNvPr id="373" name="楕円 372"/>
        <xdr:cNvSpPr/>
      </xdr:nvSpPr>
      <xdr:spPr>
        <a:xfrm>
          <a:off x="6921500" y="9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94850</xdr:rowOff>
    </xdr:from>
    <xdr:ext cx="469744" cy="259045"/>
    <xdr:sp macro="" textlink="">
      <xdr:nvSpPr>
        <xdr:cNvPr id="374" name="テキスト ボックス 373"/>
        <xdr:cNvSpPr txBox="1"/>
      </xdr:nvSpPr>
      <xdr:spPr>
        <a:xfrm>
          <a:off x="6737428" y="1003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7181</xdr:rowOff>
    </xdr:from>
    <xdr:to>
      <xdr:col>55</xdr:col>
      <xdr:colOff>0</xdr:colOff>
      <xdr:row>76</xdr:row>
      <xdr:rowOff>47940</xdr:rowOff>
    </xdr:to>
    <xdr:cxnSp macro="">
      <xdr:nvCxnSpPr>
        <xdr:cNvPr id="401" name="直線コネクタ 400"/>
        <xdr:cNvCxnSpPr/>
      </xdr:nvCxnSpPr>
      <xdr:spPr>
        <a:xfrm flipV="1">
          <a:off x="9639300" y="13037381"/>
          <a:ext cx="8382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47940</xdr:rowOff>
    </xdr:from>
    <xdr:to>
      <xdr:col>50</xdr:col>
      <xdr:colOff>114300</xdr:colOff>
      <xdr:row>77</xdr:row>
      <xdr:rowOff>97935</xdr:rowOff>
    </xdr:to>
    <xdr:cxnSp macro="">
      <xdr:nvCxnSpPr>
        <xdr:cNvPr id="404" name="直線コネクタ 403"/>
        <xdr:cNvCxnSpPr/>
      </xdr:nvCxnSpPr>
      <xdr:spPr>
        <a:xfrm flipV="1">
          <a:off x="8750300" y="13078140"/>
          <a:ext cx="889000" cy="2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97935</xdr:rowOff>
    </xdr:from>
    <xdr:to>
      <xdr:col>45</xdr:col>
      <xdr:colOff>177800</xdr:colOff>
      <xdr:row>77</xdr:row>
      <xdr:rowOff>110576</xdr:rowOff>
    </xdr:to>
    <xdr:cxnSp macro="">
      <xdr:nvCxnSpPr>
        <xdr:cNvPr id="407" name="直線コネクタ 406"/>
        <xdr:cNvCxnSpPr/>
      </xdr:nvCxnSpPr>
      <xdr:spPr>
        <a:xfrm flipV="1">
          <a:off x="7861300" y="13299585"/>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104428</xdr:rowOff>
    </xdr:from>
    <xdr:to>
      <xdr:col>41</xdr:col>
      <xdr:colOff>50800</xdr:colOff>
      <xdr:row>77</xdr:row>
      <xdr:rowOff>110576</xdr:rowOff>
    </xdr:to>
    <xdr:cxnSp macro="">
      <xdr:nvCxnSpPr>
        <xdr:cNvPr id="410" name="直線コネクタ 409"/>
        <xdr:cNvCxnSpPr/>
      </xdr:nvCxnSpPr>
      <xdr:spPr>
        <a:xfrm>
          <a:off x="6972300" y="1330607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127831</xdr:rowOff>
    </xdr:from>
    <xdr:to>
      <xdr:col>55</xdr:col>
      <xdr:colOff>50800</xdr:colOff>
      <xdr:row>76</xdr:row>
      <xdr:rowOff>57981</xdr:rowOff>
    </xdr:to>
    <xdr:sp macro="" textlink="">
      <xdr:nvSpPr>
        <xdr:cNvPr id="420" name="楕円 419"/>
        <xdr:cNvSpPr/>
      </xdr:nvSpPr>
      <xdr:spPr>
        <a:xfrm>
          <a:off x="10426700" y="129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150708</xdr:rowOff>
    </xdr:from>
    <xdr:ext cx="534377" cy="259045"/>
    <xdr:sp macro="" textlink="">
      <xdr:nvSpPr>
        <xdr:cNvPr id="421" name="商工費該当値テキスト"/>
        <xdr:cNvSpPr txBox="1"/>
      </xdr:nvSpPr>
      <xdr:spPr>
        <a:xfrm>
          <a:off x="10528300"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168590</xdr:rowOff>
    </xdr:from>
    <xdr:to>
      <xdr:col>50</xdr:col>
      <xdr:colOff>165100</xdr:colOff>
      <xdr:row>76</xdr:row>
      <xdr:rowOff>98740</xdr:rowOff>
    </xdr:to>
    <xdr:sp macro="" textlink="">
      <xdr:nvSpPr>
        <xdr:cNvPr id="422" name="楕円 421"/>
        <xdr:cNvSpPr/>
      </xdr:nvSpPr>
      <xdr:spPr>
        <a:xfrm>
          <a:off x="9588500" y="130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115267</xdr:rowOff>
    </xdr:from>
    <xdr:ext cx="534377" cy="259045"/>
    <xdr:sp macro="" textlink="">
      <xdr:nvSpPr>
        <xdr:cNvPr id="423" name="テキスト ボックス 422"/>
        <xdr:cNvSpPr txBox="1"/>
      </xdr:nvSpPr>
      <xdr:spPr>
        <a:xfrm>
          <a:off x="9372111" y="1280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47135</xdr:rowOff>
    </xdr:from>
    <xdr:to>
      <xdr:col>46</xdr:col>
      <xdr:colOff>38100</xdr:colOff>
      <xdr:row>77</xdr:row>
      <xdr:rowOff>148735</xdr:rowOff>
    </xdr:to>
    <xdr:sp macro="" textlink="">
      <xdr:nvSpPr>
        <xdr:cNvPr id="424" name="楕円 423"/>
        <xdr:cNvSpPr/>
      </xdr:nvSpPr>
      <xdr:spPr>
        <a:xfrm>
          <a:off x="86995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139862</xdr:rowOff>
    </xdr:from>
    <xdr:ext cx="469744" cy="259045"/>
    <xdr:sp macro="" textlink="">
      <xdr:nvSpPr>
        <xdr:cNvPr id="425" name="テキスト ボックス 424"/>
        <xdr:cNvSpPr txBox="1"/>
      </xdr:nvSpPr>
      <xdr:spPr>
        <a:xfrm>
          <a:off x="8515428" y="1334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59776</xdr:rowOff>
    </xdr:from>
    <xdr:to>
      <xdr:col>41</xdr:col>
      <xdr:colOff>101600</xdr:colOff>
      <xdr:row>77</xdr:row>
      <xdr:rowOff>161376</xdr:rowOff>
    </xdr:to>
    <xdr:sp macro="" textlink="">
      <xdr:nvSpPr>
        <xdr:cNvPr id="426" name="楕円 425"/>
        <xdr:cNvSpPr/>
      </xdr:nvSpPr>
      <xdr:spPr>
        <a:xfrm>
          <a:off x="7810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152503</xdr:rowOff>
    </xdr:from>
    <xdr:ext cx="469744" cy="259045"/>
    <xdr:sp macro="" textlink="">
      <xdr:nvSpPr>
        <xdr:cNvPr id="427" name="テキスト ボックス 426"/>
        <xdr:cNvSpPr txBox="1"/>
      </xdr:nvSpPr>
      <xdr:spPr>
        <a:xfrm>
          <a:off x="7626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53628</xdr:rowOff>
    </xdr:from>
    <xdr:to>
      <xdr:col>36</xdr:col>
      <xdr:colOff>165100</xdr:colOff>
      <xdr:row>77</xdr:row>
      <xdr:rowOff>155228</xdr:rowOff>
    </xdr:to>
    <xdr:sp macro="" textlink="">
      <xdr:nvSpPr>
        <xdr:cNvPr id="428" name="楕円 427"/>
        <xdr:cNvSpPr/>
      </xdr:nvSpPr>
      <xdr:spPr>
        <a:xfrm>
          <a:off x="69215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146355</xdr:rowOff>
    </xdr:from>
    <xdr:ext cx="469744" cy="259045"/>
    <xdr:sp macro="" textlink="">
      <xdr:nvSpPr>
        <xdr:cNvPr id="429" name="テキスト ボックス 428"/>
        <xdr:cNvSpPr txBox="1"/>
      </xdr:nvSpPr>
      <xdr:spPr>
        <a:xfrm>
          <a:off x="6737428" y="133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100209</xdr:rowOff>
    </xdr:from>
    <xdr:to>
      <xdr:col>55</xdr:col>
      <xdr:colOff>0</xdr:colOff>
      <xdr:row>97</xdr:row>
      <xdr:rowOff>92114</xdr:rowOff>
    </xdr:to>
    <xdr:cxnSp macro="">
      <xdr:nvCxnSpPr>
        <xdr:cNvPr id="459" name="直線コネクタ 458"/>
        <xdr:cNvCxnSpPr/>
      </xdr:nvCxnSpPr>
      <xdr:spPr>
        <a:xfrm>
          <a:off x="9639300" y="16559409"/>
          <a:ext cx="838200" cy="1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76854</xdr:rowOff>
    </xdr:from>
    <xdr:to>
      <xdr:col>50</xdr:col>
      <xdr:colOff>114300</xdr:colOff>
      <xdr:row>96</xdr:row>
      <xdr:rowOff>100209</xdr:rowOff>
    </xdr:to>
    <xdr:cxnSp macro="">
      <xdr:nvCxnSpPr>
        <xdr:cNvPr id="462" name="直線コネクタ 461"/>
        <xdr:cNvCxnSpPr/>
      </xdr:nvCxnSpPr>
      <xdr:spPr>
        <a:xfrm>
          <a:off x="8750300" y="16364604"/>
          <a:ext cx="889000" cy="19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76854</xdr:rowOff>
    </xdr:from>
    <xdr:to>
      <xdr:col>45</xdr:col>
      <xdr:colOff>177800</xdr:colOff>
      <xdr:row>95</xdr:row>
      <xdr:rowOff>156654</xdr:rowOff>
    </xdr:to>
    <xdr:cxnSp macro="">
      <xdr:nvCxnSpPr>
        <xdr:cNvPr id="465" name="直線コネクタ 464"/>
        <xdr:cNvCxnSpPr/>
      </xdr:nvCxnSpPr>
      <xdr:spPr>
        <a:xfrm flipV="1">
          <a:off x="7861300" y="16364604"/>
          <a:ext cx="889000" cy="7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156654</xdr:rowOff>
    </xdr:from>
    <xdr:to>
      <xdr:col>41</xdr:col>
      <xdr:colOff>50800</xdr:colOff>
      <xdr:row>96</xdr:row>
      <xdr:rowOff>7417</xdr:rowOff>
    </xdr:to>
    <xdr:cxnSp macro="">
      <xdr:nvCxnSpPr>
        <xdr:cNvPr id="468" name="直線コネクタ 467"/>
        <xdr:cNvCxnSpPr/>
      </xdr:nvCxnSpPr>
      <xdr:spPr>
        <a:xfrm flipV="1">
          <a:off x="6972300" y="16444404"/>
          <a:ext cx="8890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41314</xdr:rowOff>
    </xdr:from>
    <xdr:to>
      <xdr:col>55</xdr:col>
      <xdr:colOff>50800</xdr:colOff>
      <xdr:row>97</xdr:row>
      <xdr:rowOff>142914</xdr:rowOff>
    </xdr:to>
    <xdr:sp macro="" textlink="">
      <xdr:nvSpPr>
        <xdr:cNvPr id="478" name="楕円 477"/>
        <xdr:cNvSpPr/>
      </xdr:nvSpPr>
      <xdr:spPr>
        <a:xfrm>
          <a:off x="104267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19741</xdr:rowOff>
    </xdr:from>
    <xdr:ext cx="534377" cy="259045"/>
    <xdr:sp macro="" textlink="">
      <xdr:nvSpPr>
        <xdr:cNvPr id="479" name="土木費該当値テキスト"/>
        <xdr:cNvSpPr txBox="1"/>
      </xdr:nvSpPr>
      <xdr:spPr>
        <a:xfrm>
          <a:off x="10528300"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49409</xdr:rowOff>
    </xdr:from>
    <xdr:to>
      <xdr:col>50</xdr:col>
      <xdr:colOff>165100</xdr:colOff>
      <xdr:row>96</xdr:row>
      <xdr:rowOff>151009</xdr:rowOff>
    </xdr:to>
    <xdr:sp macro="" textlink="">
      <xdr:nvSpPr>
        <xdr:cNvPr id="480" name="楕円 479"/>
        <xdr:cNvSpPr/>
      </xdr:nvSpPr>
      <xdr:spPr>
        <a:xfrm>
          <a:off x="9588500" y="165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142136</xdr:rowOff>
    </xdr:from>
    <xdr:ext cx="534377" cy="259045"/>
    <xdr:sp macro="" textlink="">
      <xdr:nvSpPr>
        <xdr:cNvPr id="481" name="テキスト ボックス 480"/>
        <xdr:cNvSpPr txBox="1"/>
      </xdr:nvSpPr>
      <xdr:spPr>
        <a:xfrm>
          <a:off x="9372111" y="166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26054</xdr:rowOff>
    </xdr:from>
    <xdr:to>
      <xdr:col>46</xdr:col>
      <xdr:colOff>38100</xdr:colOff>
      <xdr:row>95</xdr:row>
      <xdr:rowOff>127654</xdr:rowOff>
    </xdr:to>
    <xdr:sp macro="" textlink="">
      <xdr:nvSpPr>
        <xdr:cNvPr id="482" name="楕円 481"/>
        <xdr:cNvSpPr/>
      </xdr:nvSpPr>
      <xdr:spPr>
        <a:xfrm>
          <a:off x="8699500" y="163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144181</xdr:rowOff>
    </xdr:from>
    <xdr:ext cx="534377" cy="259045"/>
    <xdr:sp macro="" textlink="">
      <xdr:nvSpPr>
        <xdr:cNvPr id="483" name="テキスト ボックス 482"/>
        <xdr:cNvSpPr txBox="1"/>
      </xdr:nvSpPr>
      <xdr:spPr>
        <a:xfrm>
          <a:off x="8483111" y="1608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105854</xdr:rowOff>
    </xdr:from>
    <xdr:to>
      <xdr:col>41</xdr:col>
      <xdr:colOff>101600</xdr:colOff>
      <xdr:row>96</xdr:row>
      <xdr:rowOff>36004</xdr:rowOff>
    </xdr:to>
    <xdr:sp macro="" textlink="">
      <xdr:nvSpPr>
        <xdr:cNvPr id="484" name="楕円 483"/>
        <xdr:cNvSpPr/>
      </xdr:nvSpPr>
      <xdr:spPr>
        <a:xfrm>
          <a:off x="7810500" y="163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52531</xdr:rowOff>
    </xdr:from>
    <xdr:ext cx="534377" cy="259045"/>
    <xdr:sp macro="" textlink="">
      <xdr:nvSpPr>
        <xdr:cNvPr id="485" name="テキスト ボックス 484"/>
        <xdr:cNvSpPr txBox="1"/>
      </xdr:nvSpPr>
      <xdr:spPr>
        <a:xfrm>
          <a:off x="7594111" y="161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128067</xdr:rowOff>
    </xdr:from>
    <xdr:to>
      <xdr:col>36</xdr:col>
      <xdr:colOff>165100</xdr:colOff>
      <xdr:row>96</xdr:row>
      <xdr:rowOff>58217</xdr:rowOff>
    </xdr:to>
    <xdr:sp macro="" textlink="">
      <xdr:nvSpPr>
        <xdr:cNvPr id="486" name="楕円 485"/>
        <xdr:cNvSpPr/>
      </xdr:nvSpPr>
      <xdr:spPr>
        <a:xfrm>
          <a:off x="69215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74744</xdr:rowOff>
    </xdr:from>
    <xdr:ext cx="534377" cy="259045"/>
    <xdr:sp macro="" textlink="">
      <xdr:nvSpPr>
        <xdr:cNvPr id="487" name="テキスト ボックス 486"/>
        <xdr:cNvSpPr txBox="1"/>
      </xdr:nvSpPr>
      <xdr:spPr>
        <a:xfrm>
          <a:off x="67051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124841</xdr:rowOff>
    </xdr:from>
    <xdr:to>
      <xdr:col>85</xdr:col>
      <xdr:colOff>127000</xdr:colOff>
      <xdr:row>37</xdr:row>
      <xdr:rowOff>94940</xdr:rowOff>
    </xdr:to>
    <xdr:cxnSp macro="">
      <xdr:nvCxnSpPr>
        <xdr:cNvPr id="515" name="直線コネクタ 514"/>
        <xdr:cNvCxnSpPr/>
      </xdr:nvCxnSpPr>
      <xdr:spPr>
        <a:xfrm flipV="1">
          <a:off x="15481300" y="6297041"/>
          <a:ext cx="838200" cy="14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78618</xdr:rowOff>
    </xdr:from>
    <xdr:to>
      <xdr:col>81</xdr:col>
      <xdr:colOff>50800</xdr:colOff>
      <xdr:row>37</xdr:row>
      <xdr:rowOff>94940</xdr:rowOff>
    </xdr:to>
    <xdr:cxnSp macro="">
      <xdr:nvCxnSpPr>
        <xdr:cNvPr id="518" name="直線コネクタ 517"/>
        <xdr:cNvCxnSpPr/>
      </xdr:nvCxnSpPr>
      <xdr:spPr>
        <a:xfrm>
          <a:off x="14592300" y="6422268"/>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9718</xdr:rowOff>
    </xdr:from>
    <xdr:to>
      <xdr:col>76</xdr:col>
      <xdr:colOff>114300</xdr:colOff>
      <xdr:row>37</xdr:row>
      <xdr:rowOff>78618</xdr:rowOff>
    </xdr:to>
    <xdr:cxnSp macro="">
      <xdr:nvCxnSpPr>
        <xdr:cNvPr id="521" name="直線コネクタ 520"/>
        <xdr:cNvCxnSpPr/>
      </xdr:nvCxnSpPr>
      <xdr:spPr>
        <a:xfrm>
          <a:off x="13703300" y="6353368"/>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9718</xdr:rowOff>
    </xdr:from>
    <xdr:to>
      <xdr:col>71</xdr:col>
      <xdr:colOff>177800</xdr:colOff>
      <xdr:row>37</xdr:row>
      <xdr:rowOff>30841</xdr:rowOff>
    </xdr:to>
    <xdr:cxnSp macro="">
      <xdr:nvCxnSpPr>
        <xdr:cNvPr id="524" name="直線コネクタ 523"/>
        <xdr:cNvCxnSpPr/>
      </xdr:nvCxnSpPr>
      <xdr:spPr>
        <a:xfrm flipV="1">
          <a:off x="12814300" y="635336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74041</xdr:rowOff>
    </xdr:from>
    <xdr:to>
      <xdr:col>85</xdr:col>
      <xdr:colOff>177800</xdr:colOff>
      <xdr:row>37</xdr:row>
      <xdr:rowOff>4191</xdr:rowOff>
    </xdr:to>
    <xdr:sp macro="" textlink="">
      <xdr:nvSpPr>
        <xdr:cNvPr id="534" name="楕円 533"/>
        <xdr:cNvSpPr/>
      </xdr:nvSpPr>
      <xdr:spPr>
        <a:xfrm>
          <a:off x="162687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96918</xdr:rowOff>
    </xdr:from>
    <xdr:ext cx="534377" cy="259045"/>
    <xdr:sp macro="" textlink="">
      <xdr:nvSpPr>
        <xdr:cNvPr id="535" name="消防費該当値テキスト"/>
        <xdr:cNvSpPr txBox="1"/>
      </xdr:nvSpPr>
      <xdr:spPr>
        <a:xfrm>
          <a:off x="16370300"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44140</xdr:rowOff>
    </xdr:from>
    <xdr:to>
      <xdr:col>81</xdr:col>
      <xdr:colOff>101600</xdr:colOff>
      <xdr:row>37</xdr:row>
      <xdr:rowOff>145740</xdr:rowOff>
    </xdr:to>
    <xdr:sp macro="" textlink="">
      <xdr:nvSpPr>
        <xdr:cNvPr id="536" name="楕円 535"/>
        <xdr:cNvSpPr/>
      </xdr:nvSpPr>
      <xdr:spPr>
        <a:xfrm>
          <a:off x="15430500" y="63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136867</xdr:rowOff>
    </xdr:from>
    <xdr:ext cx="534377" cy="259045"/>
    <xdr:sp macro="" textlink="">
      <xdr:nvSpPr>
        <xdr:cNvPr id="537" name="テキスト ボックス 536"/>
        <xdr:cNvSpPr txBox="1"/>
      </xdr:nvSpPr>
      <xdr:spPr>
        <a:xfrm>
          <a:off x="15214111" y="64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27818</xdr:rowOff>
    </xdr:from>
    <xdr:to>
      <xdr:col>76</xdr:col>
      <xdr:colOff>165100</xdr:colOff>
      <xdr:row>37</xdr:row>
      <xdr:rowOff>129418</xdr:rowOff>
    </xdr:to>
    <xdr:sp macro="" textlink="">
      <xdr:nvSpPr>
        <xdr:cNvPr id="538" name="楕円 537"/>
        <xdr:cNvSpPr/>
      </xdr:nvSpPr>
      <xdr:spPr>
        <a:xfrm>
          <a:off x="145415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120545</xdr:rowOff>
    </xdr:from>
    <xdr:ext cx="534377" cy="259045"/>
    <xdr:sp macro="" textlink="">
      <xdr:nvSpPr>
        <xdr:cNvPr id="539" name="テキスト ボックス 538"/>
        <xdr:cNvSpPr txBox="1"/>
      </xdr:nvSpPr>
      <xdr:spPr>
        <a:xfrm>
          <a:off x="14325111" y="646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130368</xdr:rowOff>
    </xdr:from>
    <xdr:to>
      <xdr:col>72</xdr:col>
      <xdr:colOff>38100</xdr:colOff>
      <xdr:row>37</xdr:row>
      <xdr:rowOff>60518</xdr:rowOff>
    </xdr:to>
    <xdr:sp macro="" textlink="">
      <xdr:nvSpPr>
        <xdr:cNvPr id="540" name="楕円 539"/>
        <xdr:cNvSpPr/>
      </xdr:nvSpPr>
      <xdr:spPr>
        <a:xfrm>
          <a:off x="13652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77045</xdr:rowOff>
    </xdr:from>
    <xdr:ext cx="534377" cy="259045"/>
    <xdr:sp macro="" textlink="">
      <xdr:nvSpPr>
        <xdr:cNvPr id="541" name="テキスト ボックス 540"/>
        <xdr:cNvSpPr txBox="1"/>
      </xdr:nvSpPr>
      <xdr:spPr>
        <a:xfrm>
          <a:off x="13436111" y="60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151491</xdr:rowOff>
    </xdr:from>
    <xdr:to>
      <xdr:col>67</xdr:col>
      <xdr:colOff>101600</xdr:colOff>
      <xdr:row>37</xdr:row>
      <xdr:rowOff>81641</xdr:rowOff>
    </xdr:to>
    <xdr:sp macro="" textlink="">
      <xdr:nvSpPr>
        <xdr:cNvPr id="542" name="楕円 541"/>
        <xdr:cNvSpPr/>
      </xdr:nvSpPr>
      <xdr:spPr>
        <a:xfrm>
          <a:off x="12763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98168</xdr:rowOff>
    </xdr:from>
    <xdr:ext cx="534377" cy="259045"/>
    <xdr:sp macro="" textlink="">
      <xdr:nvSpPr>
        <xdr:cNvPr id="543" name="テキスト ボックス 542"/>
        <xdr:cNvSpPr txBox="1"/>
      </xdr:nvSpPr>
      <xdr:spPr>
        <a:xfrm>
          <a:off x="12547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106058</xdr:rowOff>
    </xdr:from>
    <xdr:to>
      <xdr:col>85</xdr:col>
      <xdr:colOff>127000</xdr:colOff>
      <xdr:row>56</xdr:row>
      <xdr:rowOff>100495</xdr:rowOff>
    </xdr:to>
    <xdr:cxnSp macro="">
      <xdr:nvCxnSpPr>
        <xdr:cNvPr id="573" name="直線コネクタ 572"/>
        <xdr:cNvCxnSpPr/>
      </xdr:nvCxnSpPr>
      <xdr:spPr>
        <a:xfrm>
          <a:off x="15481300" y="9535808"/>
          <a:ext cx="838200" cy="16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158959</xdr:rowOff>
    </xdr:from>
    <xdr:to>
      <xdr:col>81</xdr:col>
      <xdr:colOff>50800</xdr:colOff>
      <xdr:row>55</xdr:row>
      <xdr:rowOff>106058</xdr:rowOff>
    </xdr:to>
    <xdr:cxnSp macro="">
      <xdr:nvCxnSpPr>
        <xdr:cNvPr id="576" name="直線コネクタ 575"/>
        <xdr:cNvCxnSpPr/>
      </xdr:nvCxnSpPr>
      <xdr:spPr>
        <a:xfrm>
          <a:off x="14592300" y="9417259"/>
          <a:ext cx="889000" cy="1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158959</xdr:rowOff>
    </xdr:from>
    <xdr:to>
      <xdr:col>76</xdr:col>
      <xdr:colOff>114300</xdr:colOff>
      <xdr:row>55</xdr:row>
      <xdr:rowOff>29343</xdr:rowOff>
    </xdr:to>
    <xdr:cxnSp macro="">
      <xdr:nvCxnSpPr>
        <xdr:cNvPr id="579" name="直線コネクタ 578"/>
        <xdr:cNvCxnSpPr/>
      </xdr:nvCxnSpPr>
      <xdr:spPr>
        <a:xfrm flipV="1">
          <a:off x="13703300" y="9417259"/>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29343</xdr:rowOff>
    </xdr:from>
    <xdr:to>
      <xdr:col>71</xdr:col>
      <xdr:colOff>177800</xdr:colOff>
      <xdr:row>55</xdr:row>
      <xdr:rowOff>72110</xdr:rowOff>
    </xdr:to>
    <xdr:cxnSp macro="">
      <xdr:nvCxnSpPr>
        <xdr:cNvPr id="582" name="直線コネクタ 581"/>
        <xdr:cNvCxnSpPr/>
      </xdr:nvCxnSpPr>
      <xdr:spPr>
        <a:xfrm flipV="1">
          <a:off x="12814300" y="9459093"/>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49695</xdr:rowOff>
    </xdr:from>
    <xdr:to>
      <xdr:col>85</xdr:col>
      <xdr:colOff>177800</xdr:colOff>
      <xdr:row>56</xdr:row>
      <xdr:rowOff>151295</xdr:rowOff>
    </xdr:to>
    <xdr:sp macro="" textlink="">
      <xdr:nvSpPr>
        <xdr:cNvPr id="592" name="楕円 591"/>
        <xdr:cNvSpPr/>
      </xdr:nvSpPr>
      <xdr:spPr>
        <a:xfrm>
          <a:off x="16268700" y="96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28122</xdr:rowOff>
    </xdr:from>
    <xdr:ext cx="534377" cy="259045"/>
    <xdr:sp macro="" textlink="">
      <xdr:nvSpPr>
        <xdr:cNvPr id="593" name="教育費該当値テキスト"/>
        <xdr:cNvSpPr txBox="1"/>
      </xdr:nvSpPr>
      <xdr:spPr>
        <a:xfrm>
          <a:off x="16370300"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55258</xdr:rowOff>
    </xdr:from>
    <xdr:to>
      <xdr:col>81</xdr:col>
      <xdr:colOff>101600</xdr:colOff>
      <xdr:row>55</xdr:row>
      <xdr:rowOff>156858</xdr:rowOff>
    </xdr:to>
    <xdr:sp macro="" textlink="">
      <xdr:nvSpPr>
        <xdr:cNvPr id="594" name="楕円 593"/>
        <xdr:cNvSpPr/>
      </xdr:nvSpPr>
      <xdr:spPr>
        <a:xfrm>
          <a:off x="15430500" y="94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147985</xdr:rowOff>
    </xdr:from>
    <xdr:ext cx="534377" cy="259045"/>
    <xdr:sp macro="" textlink="">
      <xdr:nvSpPr>
        <xdr:cNvPr id="595" name="テキスト ボックス 594"/>
        <xdr:cNvSpPr txBox="1"/>
      </xdr:nvSpPr>
      <xdr:spPr>
        <a:xfrm>
          <a:off x="15214111" y="95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108159</xdr:rowOff>
    </xdr:from>
    <xdr:to>
      <xdr:col>76</xdr:col>
      <xdr:colOff>165100</xdr:colOff>
      <xdr:row>55</xdr:row>
      <xdr:rowOff>38309</xdr:rowOff>
    </xdr:to>
    <xdr:sp macro="" textlink="">
      <xdr:nvSpPr>
        <xdr:cNvPr id="596" name="楕円 595"/>
        <xdr:cNvSpPr/>
      </xdr:nvSpPr>
      <xdr:spPr>
        <a:xfrm>
          <a:off x="14541500" y="93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54836</xdr:rowOff>
    </xdr:from>
    <xdr:ext cx="534377" cy="259045"/>
    <xdr:sp macro="" textlink="">
      <xdr:nvSpPr>
        <xdr:cNvPr id="597" name="テキスト ボックス 596"/>
        <xdr:cNvSpPr txBox="1"/>
      </xdr:nvSpPr>
      <xdr:spPr>
        <a:xfrm>
          <a:off x="14325111" y="91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149993</xdr:rowOff>
    </xdr:from>
    <xdr:to>
      <xdr:col>72</xdr:col>
      <xdr:colOff>38100</xdr:colOff>
      <xdr:row>55</xdr:row>
      <xdr:rowOff>80143</xdr:rowOff>
    </xdr:to>
    <xdr:sp macro="" textlink="">
      <xdr:nvSpPr>
        <xdr:cNvPr id="598" name="楕円 597"/>
        <xdr:cNvSpPr/>
      </xdr:nvSpPr>
      <xdr:spPr>
        <a:xfrm>
          <a:off x="13652500" y="94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96670</xdr:rowOff>
    </xdr:from>
    <xdr:ext cx="534377" cy="259045"/>
    <xdr:sp macro="" textlink="">
      <xdr:nvSpPr>
        <xdr:cNvPr id="599" name="テキスト ボックス 598"/>
        <xdr:cNvSpPr txBox="1"/>
      </xdr:nvSpPr>
      <xdr:spPr>
        <a:xfrm>
          <a:off x="13436111" y="918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21310</xdr:rowOff>
    </xdr:from>
    <xdr:to>
      <xdr:col>67</xdr:col>
      <xdr:colOff>101600</xdr:colOff>
      <xdr:row>55</xdr:row>
      <xdr:rowOff>122910</xdr:rowOff>
    </xdr:to>
    <xdr:sp macro="" textlink="">
      <xdr:nvSpPr>
        <xdr:cNvPr id="600" name="楕円 599"/>
        <xdr:cNvSpPr/>
      </xdr:nvSpPr>
      <xdr:spPr>
        <a:xfrm>
          <a:off x="12763500" y="94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139437</xdr:rowOff>
    </xdr:from>
    <xdr:ext cx="534377" cy="259045"/>
    <xdr:sp macro="" textlink="">
      <xdr:nvSpPr>
        <xdr:cNvPr id="601" name="テキスト ボックス 600"/>
        <xdr:cNvSpPr txBox="1"/>
      </xdr:nvSpPr>
      <xdr:spPr>
        <a:xfrm>
          <a:off x="12547111" y="92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63461</xdr:rowOff>
    </xdr:from>
    <xdr:to>
      <xdr:col>85</xdr:col>
      <xdr:colOff>127000</xdr:colOff>
      <xdr:row>78</xdr:row>
      <xdr:rowOff>72720</xdr:rowOff>
    </xdr:to>
    <xdr:cxnSp macro="">
      <xdr:nvCxnSpPr>
        <xdr:cNvPr id="630" name="直線コネクタ 629"/>
        <xdr:cNvCxnSpPr/>
      </xdr:nvCxnSpPr>
      <xdr:spPr>
        <a:xfrm flipV="1">
          <a:off x="15481300" y="13436561"/>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72720</xdr:rowOff>
    </xdr:from>
    <xdr:to>
      <xdr:col>81</xdr:col>
      <xdr:colOff>50800</xdr:colOff>
      <xdr:row>78</xdr:row>
      <xdr:rowOff>122402</xdr:rowOff>
    </xdr:to>
    <xdr:cxnSp macro="">
      <xdr:nvCxnSpPr>
        <xdr:cNvPr id="633" name="直線コネクタ 632"/>
        <xdr:cNvCxnSpPr/>
      </xdr:nvCxnSpPr>
      <xdr:spPr>
        <a:xfrm flipV="1">
          <a:off x="14592300" y="13445820"/>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108038</xdr:rowOff>
    </xdr:from>
    <xdr:to>
      <xdr:col>76</xdr:col>
      <xdr:colOff>114300</xdr:colOff>
      <xdr:row>78</xdr:row>
      <xdr:rowOff>122402</xdr:rowOff>
    </xdr:to>
    <xdr:cxnSp macro="">
      <xdr:nvCxnSpPr>
        <xdr:cNvPr id="636" name="直線コネクタ 635"/>
        <xdr:cNvCxnSpPr/>
      </xdr:nvCxnSpPr>
      <xdr:spPr>
        <a:xfrm>
          <a:off x="13703300" y="13481138"/>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108038</xdr:rowOff>
    </xdr:from>
    <xdr:to>
      <xdr:col>71</xdr:col>
      <xdr:colOff>177800</xdr:colOff>
      <xdr:row>79</xdr:row>
      <xdr:rowOff>32105</xdr:rowOff>
    </xdr:to>
    <xdr:cxnSp macro="">
      <xdr:nvCxnSpPr>
        <xdr:cNvPr id="639" name="直線コネクタ 638"/>
        <xdr:cNvCxnSpPr/>
      </xdr:nvCxnSpPr>
      <xdr:spPr>
        <a:xfrm flipV="1">
          <a:off x="12814300" y="13481138"/>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12661</xdr:rowOff>
    </xdr:from>
    <xdr:to>
      <xdr:col>85</xdr:col>
      <xdr:colOff>177800</xdr:colOff>
      <xdr:row>78</xdr:row>
      <xdr:rowOff>114261</xdr:rowOff>
    </xdr:to>
    <xdr:sp macro="" textlink="">
      <xdr:nvSpPr>
        <xdr:cNvPr id="649" name="楕円 648"/>
        <xdr:cNvSpPr/>
      </xdr:nvSpPr>
      <xdr:spPr>
        <a:xfrm>
          <a:off x="16268700" y="13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35538</xdr:rowOff>
    </xdr:from>
    <xdr:ext cx="469744" cy="259045"/>
    <xdr:sp macro="" textlink="">
      <xdr:nvSpPr>
        <xdr:cNvPr id="650" name="災害復旧費該当値テキスト"/>
        <xdr:cNvSpPr txBox="1"/>
      </xdr:nvSpPr>
      <xdr:spPr>
        <a:xfrm>
          <a:off x="16370300" y="132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21920</xdr:rowOff>
    </xdr:from>
    <xdr:to>
      <xdr:col>81</xdr:col>
      <xdr:colOff>101600</xdr:colOff>
      <xdr:row>78</xdr:row>
      <xdr:rowOff>123520</xdr:rowOff>
    </xdr:to>
    <xdr:sp macro="" textlink="">
      <xdr:nvSpPr>
        <xdr:cNvPr id="651" name="楕円 650"/>
        <xdr:cNvSpPr/>
      </xdr:nvSpPr>
      <xdr:spPr>
        <a:xfrm>
          <a:off x="15430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114647</xdr:rowOff>
    </xdr:from>
    <xdr:ext cx="469744" cy="259045"/>
    <xdr:sp macro="" textlink="">
      <xdr:nvSpPr>
        <xdr:cNvPr id="652" name="テキスト ボックス 651"/>
        <xdr:cNvSpPr txBox="1"/>
      </xdr:nvSpPr>
      <xdr:spPr>
        <a:xfrm>
          <a:off x="15246428" y="13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71602</xdr:rowOff>
    </xdr:from>
    <xdr:to>
      <xdr:col>76</xdr:col>
      <xdr:colOff>165100</xdr:colOff>
      <xdr:row>79</xdr:row>
      <xdr:rowOff>1752</xdr:rowOff>
    </xdr:to>
    <xdr:sp macro="" textlink="">
      <xdr:nvSpPr>
        <xdr:cNvPr id="653" name="楕円 652"/>
        <xdr:cNvSpPr/>
      </xdr:nvSpPr>
      <xdr:spPr>
        <a:xfrm>
          <a:off x="14541500" y="134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164329</xdr:rowOff>
    </xdr:from>
    <xdr:ext cx="469744" cy="259045"/>
    <xdr:sp macro="" textlink="">
      <xdr:nvSpPr>
        <xdr:cNvPr id="654" name="テキスト ボックス 653"/>
        <xdr:cNvSpPr txBox="1"/>
      </xdr:nvSpPr>
      <xdr:spPr>
        <a:xfrm>
          <a:off x="14357428" y="135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57238</xdr:rowOff>
    </xdr:from>
    <xdr:to>
      <xdr:col>72</xdr:col>
      <xdr:colOff>38100</xdr:colOff>
      <xdr:row>78</xdr:row>
      <xdr:rowOff>158838</xdr:rowOff>
    </xdr:to>
    <xdr:sp macro="" textlink="">
      <xdr:nvSpPr>
        <xdr:cNvPr id="655" name="楕円 654"/>
        <xdr:cNvSpPr/>
      </xdr:nvSpPr>
      <xdr:spPr>
        <a:xfrm>
          <a:off x="13652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3915</xdr:rowOff>
    </xdr:from>
    <xdr:ext cx="469744" cy="259045"/>
    <xdr:sp macro="" textlink="">
      <xdr:nvSpPr>
        <xdr:cNvPr id="656" name="テキスト ボックス 655"/>
        <xdr:cNvSpPr txBox="1"/>
      </xdr:nvSpPr>
      <xdr:spPr>
        <a:xfrm>
          <a:off x="13468428" y="1320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7" name="楕円 656"/>
        <xdr:cNvSpPr/>
      </xdr:nvSpPr>
      <xdr:spPr>
        <a:xfrm>
          <a:off x="12763500" y="135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74032</xdr:rowOff>
    </xdr:from>
    <xdr:ext cx="378565" cy="259045"/>
    <xdr:sp macro="" textlink="">
      <xdr:nvSpPr>
        <xdr:cNvPr id="658" name="テキスト ボックス 657"/>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57682</xdr:rowOff>
    </xdr:from>
    <xdr:to>
      <xdr:col>85</xdr:col>
      <xdr:colOff>127000</xdr:colOff>
      <xdr:row>93</xdr:row>
      <xdr:rowOff>153203</xdr:rowOff>
    </xdr:to>
    <xdr:cxnSp macro="">
      <xdr:nvCxnSpPr>
        <xdr:cNvPr id="689" name="直線コネクタ 688"/>
        <xdr:cNvCxnSpPr/>
      </xdr:nvCxnSpPr>
      <xdr:spPr>
        <a:xfrm>
          <a:off x="15481300" y="16002532"/>
          <a:ext cx="838200" cy="9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57682</xdr:rowOff>
    </xdr:from>
    <xdr:to>
      <xdr:col>81</xdr:col>
      <xdr:colOff>50800</xdr:colOff>
      <xdr:row>94</xdr:row>
      <xdr:rowOff>40667</xdr:rowOff>
    </xdr:to>
    <xdr:cxnSp macro="">
      <xdr:nvCxnSpPr>
        <xdr:cNvPr id="692" name="直線コネクタ 691"/>
        <xdr:cNvCxnSpPr/>
      </xdr:nvCxnSpPr>
      <xdr:spPr>
        <a:xfrm flipV="1">
          <a:off x="14592300" y="16002532"/>
          <a:ext cx="889000" cy="15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160634</xdr:rowOff>
    </xdr:from>
    <xdr:to>
      <xdr:col>76</xdr:col>
      <xdr:colOff>114300</xdr:colOff>
      <xdr:row>94</xdr:row>
      <xdr:rowOff>40667</xdr:rowOff>
    </xdr:to>
    <xdr:cxnSp macro="">
      <xdr:nvCxnSpPr>
        <xdr:cNvPr id="695" name="直線コネクタ 694"/>
        <xdr:cNvCxnSpPr/>
      </xdr:nvCxnSpPr>
      <xdr:spPr>
        <a:xfrm>
          <a:off x="13703300" y="15934034"/>
          <a:ext cx="8890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160634</xdr:rowOff>
    </xdr:from>
    <xdr:to>
      <xdr:col>71</xdr:col>
      <xdr:colOff>177800</xdr:colOff>
      <xdr:row>94</xdr:row>
      <xdr:rowOff>123143</xdr:rowOff>
    </xdr:to>
    <xdr:cxnSp macro="">
      <xdr:nvCxnSpPr>
        <xdr:cNvPr id="698" name="直線コネクタ 697"/>
        <xdr:cNvCxnSpPr/>
      </xdr:nvCxnSpPr>
      <xdr:spPr>
        <a:xfrm flipV="1">
          <a:off x="12814300" y="15934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102403</xdr:rowOff>
    </xdr:from>
    <xdr:to>
      <xdr:col>85</xdr:col>
      <xdr:colOff>177800</xdr:colOff>
      <xdr:row>94</xdr:row>
      <xdr:rowOff>32553</xdr:rowOff>
    </xdr:to>
    <xdr:sp macro="" textlink="">
      <xdr:nvSpPr>
        <xdr:cNvPr id="708" name="楕円 707"/>
        <xdr:cNvSpPr/>
      </xdr:nvSpPr>
      <xdr:spPr>
        <a:xfrm>
          <a:off x="16268700" y="16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125280</xdr:rowOff>
    </xdr:from>
    <xdr:ext cx="534377" cy="259045"/>
    <xdr:sp macro="" textlink="">
      <xdr:nvSpPr>
        <xdr:cNvPr id="709" name="公債費該当値テキスト"/>
        <xdr:cNvSpPr txBox="1"/>
      </xdr:nvSpPr>
      <xdr:spPr>
        <a:xfrm>
          <a:off x="16370300" y="1589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6882</xdr:rowOff>
    </xdr:from>
    <xdr:to>
      <xdr:col>81</xdr:col>
      <xdr:colOff>101600</xdr:colOff>
      <xdr:row>93</xdr:row>
      <xdr:rowOff>108482</xdr:rowOff>
    </xdr:to>
    <xdr:sp macro="" textlink="">
      <xdr:nvSpPr>
        <xdr:cNvPr id="710" name="楕円 709"/>
        <xdr:cNvSpPr/>
      </xdr:nvSpPr>
      <xdr:spPr>
        <a:xfrm>
          <a:off x="15430500" y="159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125009</xdr:rowOff>
    </xdr:from>
    <xdr:ext cx="534377" cy="259045"/>
    <xdr:sp macro="" textlink="">
      <xdr:nvSpPr>
        <xdr:cNvPr id="711" name="テキスト ボックス 710"/>
        <xdr:cNvSpPr txBox="1"/>
      </xdr:nvSpPr>
      <xdr:spPr>
        <a:xfrm>
          <a:off x="15214111" y="15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161317</xdr:rowOff>
    </xdr:from>
    <xdr:to>
      <xdr:col>76</xdr:col>
      <xdr:colOff>165100</xdr:colOff>
      <xdr:row>94</xdr:row>
      <xdr:rowOff>91467</xdr:rowOff>
    </xdr:to>
    <xdr:sp macro="" textlink="">
      <xdr:nvSpPr>
        <xdr:cNvPr id="712" name="楕円 711"/>
        <xdr:cNvSpPr/>
      </xdr:nvSpPr>
      <xdr:spPr>
        <a:xfrm>
          <a:off x="14541500" y="16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107994</xdr:rowOff>
    </xdr:from>
    <xdr:ext cx="534377" cy="259045"/>
    <xdr:sp macro="" textlink="">
      <xdr:nvSpPr>
        <xdr:cNvPr id="713" name="テキスト ボックス 712"/>
        <xdr:cNvSpPr txBox="1"/>
      </xdr:nvSpPr>
      <xdr:spPr>
        <a:xfrm>
          <a:off x="14325111" y="158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109834</xdr:rowOff>
    </xdr:from>
    <xdr:to>
      <xdr:col>72</xdr:col>
      <xdr:colOff>38100</xdr:colOff>
      <xdr:row>93</xdr:row>
      <xdr:rowOff>39984</xdr:rowOff>
    </xdr:to>
    <xdr:sp macro="" textlink="">
      <xdr:nvSpPr>
        <xdr:cNvPr id="714" name="楕円 713"/>
        <xdr:cNvSpPr/>
      </xdr:nvSpPr>
      <xdr:spPr>
        <a:xfrm>
          <a:off x="136525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56511</xdr:rowOff>
    </xdr:from>
    <xdr:ext cx="534377" cy="259045"/>
    <xdr:sp macro="" textlink="">
      <xdr:nvSpPr>
        <xdr:cNvPr id="715" name="テキスト ボックス 714"/>
        <xdr:cNvSpPr txBox="1"/>
      </xdr:nvSpPr>
      <xdr:spPr>
        <a:xfrm>
          <a:off x="13436111" y="156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72343</xdr:rowOff>
    </xdr:from>
    <xdr:to>
      <xdr:col>67</xdr:col>
      <xdr:colOff>101600</xdr:colOff>
      <xdr:row>95</xdr:row>
      <xdr:rowOff>2493</xdr:rowOff>
    </xdr:to>
    <xdr:sp macro="" textlink="">
      <xdr:nvSpPr>
        <xdr:cNvPr id="716" name="楕円 715"/>
        <xdr:cNvSpPr/>
      </xdr:nvSpPr>
      <xdr:spPr>
        <a:xfrm>
          <a:off x="12763500" y="161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19020</xdr:rowOff>
    </xdr:from>
    <xdr:ext cx="534377" cy="259045"/>
    <xdr:sp macro="" textlink="">
      <xdr:nvSpPr>
        <xdr:cNvPr id="717" name="テキスト ボックス 716"/>
        <xdr:cNvSpPr txBox="1"/>
      </xdr:nvSpPr>
      <xdr:spPr>
        <a:xfrm>
          <a:off x="12547111" y="159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７０，６９４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６９，９８６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となっている。これは、新型コロナウイルス感染症対策として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事業が前年度をもって終了したことが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主な要因である。民生費は全体の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３８．５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％を占め、住民一人当たりは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１９２，７５４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円で、類似団体平均と比較して一人当たり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１６，８０２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円高い状況となっている。これは、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新型コロナウイルス感染症対策として子育て世帯臨時特別給付金事業や住民税非課税世帯等臨時特別給付金事業の実施をはじめ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平成２７年度途中から開始したこども医療費無料化拡大分による影響、近年の障がい者福祉サービス事業費や児童発達支援事業費が増加していることなどが要因となっている。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４２，６５２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１４，０８９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これは新型コロナウイルスワクチン接種を大々的に実施したことが主な要因となっている。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３５，４９８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８，５７５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より９，３７８円低い状況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となっている。要因として、平成２７年度からの継続事業である川之江地区整備事業が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年度でほぼ終了したことによる。教育費は住民一人当たり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４４，０５８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８，７０８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円減少し、類似団体平均と比較して低くなっている。これは、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特別支援学校みしま分校整備事業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年度で完了したこと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、また学校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環境の整備が概ね完了したこと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要因である。今後、各施設の更新や維持管理に係る費用が嵩んでくることが見込まれるため、公共施設等総合管理計画や個別施設計画に基づく事業の取捨選択により、事業の精査を厳にすることで事業費の減少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は、平成２０年度以降は黒字決算が続いている。事務事業の見直し・施設の統廃合など歳出の合理化等行政改革を推進し、引き続き健全な財政運営に努める。実質単年度収支についても、市税収入や地方消費税交付金等が前年度比増収となったことに加え、経費削減への取組などにより黒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工業用水道事業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企業債の繰上償還等に伴う支払利息の減少等により純利益が増加し安定した経営が行えている。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今後増加する施設等の耐震や更新工事に備え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、引き続き持続的な経営の健全化に努めることとしている。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その他一般会計等の会計は黒字を達成しているが、使用料等の適正な負担額への見直しや事務事業の再点検等、歳入歳出両面から質を高める取り組みを通じ健全な財政運営に努めることとしている。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F53" sqref="AF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81</v>
      </c>
      <c r="C2" s="179"/>
      <c r="D2" s="180"/>
    </row>
    <row r="3" spans="1:119" ht="18.75" customHeight="1" thickBot="1">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46740340</v>
      </c>
      <c r="BO4" s="453"/>
      <c r="BP4" s="453"/>
      <c r="BQ4" s="453"/>
      <c r="BR4" s="453"/>
      <c r="BS4" s="453"/>
      <c r="BT4" s="453"/>
      <c r="BU4" s="454"/>
      <c r="BV4" s="452">
        <v>50799930</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16.100000000000001</v>
      </c>
      <c r="CU4" s="593"/>
      <c r="CV4" s="593"/>
      <c r="CW4" s="593"/>
      <c r="CX4" s="593"/>
      <c r="CY4" s="593"/>
      <c r="CZ4" s="593"/>
      <c r="DA4" s="594"/>
      <c r="DB4" s="592">
        <v>13.2</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42211058</v>
      </c>
      <c r="BO5" s="424"/>
      <c r="BP5" s="424"/>
      <c r="BQ5" s="424"/>
      <c r="BR5" s="424"/>
      <c r="BS5" s="424"/>
      <c r="BT5" s="424"/>
      <c r="BU5" s="425"/>
      <c r="BV5" s="423">
        <v>47265350</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82.3</v>
      </c>
      <c r="CU5" s="421"/>
      <c r="CV5" s="421"/>
      <c r="CW5" s="421"/>
      <c r="CX5" s="421"/>
      <c r="CY5" s="421"/>
      <c r="CZ5" s="421"/>
      <c r="DA5" s="422"/>
      <c r="DB5" s="420">
        <v>85.4</v>
      </c>
      <c r="DC5" s="421"/>
      <c r="DD5" s="421"/>
      <c r="DE5" s="421"/>
      <c r="DF5" s="421"/>
      <c r="DG5" s="421"/>
      <c r="DH5" s="421"/>
      <c r="DI5" s="422"/>
    </row>
    <row r="6" spans="1:119" ht="18.75" customHeight="1">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4529282</v>
      </c>
      <c r="BO6" s="424"/>
      <c r="BP6" s="424"/>
      <c r="BQ6" s="424"/>
      <c r="BR6" s="424"/>
      <c r="BS6" s="424"/>
      <c r="BT6" s="424"/>
      <c r="BU6" s="425"/>
      <c r="BV6" s="423">
        <v>3534580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87</v>
      </c>
      <c r="CU6" s="567"/>
      <c r="CV6" s="567"/>
      <c r="CW6" s="567"/>
      <c r="CX6" s="567"/>
      <c r="CY6" s="567"/>
      <c r="CZ6" s="567"/>
      <c r="DA6" s="568"/>
      <c r="DB6" s="566">
        <v>91</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351228</v>
      </c>
      <c r="BO7" s="424"/>
      <c r="BP7" s="424"/>
      <c r="BQ7" s="424"/>
      <c r="BR7" s="424"/>
      <c r="BS7" s="424"/>
      <c r="BT7" s="424"/>
      <c r="BU7" s="425"/>
      <c r="BV7" s="423">
        <v>311416</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25912765</v>
      </c>
      <c r="CU7" s="424"/>
      <c r="CV7" s="424"/>
      <c r="CW7" s="424"/>
      <c r="CX7" s="424"/>
      <c r="CY7" s="424"/>
      <c r="CZ7" s="424"/>
      <c r="DA7" s="425"/>
      <c r="DB7" s="423">
        <v>24483751</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94</v>
      </c>
      <c r="AV8" s="482"/>
      <c r="AW8" s="482"/>
      <c r="AX8" s="482"/>
      <c r="AY8" s="437" t="s">
        <v>108</v>
      </c>
      <c r="AZ8" s="438"/>
      <c r="BA8" s="438"/>
      <c r="BB8" s="438"/>
      <c r="BC8" s="438"/>
      <c r="BD8" s="438"/>
      <c r="BE8" s="438"/>
      <c r="BF8" s="438"/>
      <c r="BG8" s="438"/>
      <c r="BH8" s="438"/>
      <c r="BI8" s="438"/>
      <c r="BJ8" s="438"/>
      <c r="BK8" s="438"/>
      <c r="BL8" s="438"/>
      <c r="BM8" s="439"/>
      <c r="BN8" s="423">
        <v>4178054</v>
      </c>
      <c r="BO8" s="424"/>
      <c r="BP8" s="424"/>
      <c r="BQ8" s="424"/>
      <c r="BR8" s="424"/>
      <c r="BS8" s="424"/>
      <c r="BT8" s="424"/>
      <c r="BU8" s="425"/>
      <c r="BV8" s="423">
        <v>3223164</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0.72</v>
      </c>
      <c r="CU8" s="527"/>
      <c r="CV8" s="527"/>
      <c r="CW8" s="527"/>
      <c r="CX8" s="527"/>
      <c r="CY8" s="527"/>
      <c r="CZ8" s="527"/>
      <c r="DA8" s="528"/>
      <c r="DB8" s="526">
        <v>0.74</v>
      </c>
      <c r="DC8" s="527"/>
      <c r="DD8" s="527"/>
      <c r="DE8" s="527"/>
      <c r="DF8" s="527"/>
      <c r="DG8" s="527"/>
      <c r="DH8" s="527"/>
      <c r="DI8" s="528"/>
    </row>
    <row r="9" spans="1:119" ht="18.75" customHeight="1" thickBot="1">
      <c r="A9" s="178"/>
      <c r="B9" s="555" t="s">
        <v>110</v>
      </c>
      <c r="C9" s="556"/>
      <c r="D9" s="556"/>
      <c r="E9" s="556"/>
      <c r="F9" s="556"/>
      <c r="G9" s="556"/>
      <c r="H9" s="556"/>
      <c r="I9" s="556"/>
      <c r="J9" s="556"/>
      <c r="K9" s="474"/>
      <c r="L9" s="557" t="s">
        <v>111</v>
      </c>
      <c r="M9" s="558"/>
      <c r="N9" s="558"/>
      <c r="O9" s="558"/>
      <c r="P9" s="558"/>
      <c r="Q9" s="559"/>
      <c r="R9" s="560">
        <v>82754</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954890</v>
      </c>
      <c r="BO9" s="424"/>
      <c r="BP9" s="424"/>
      <c r="BQ9" s="424"/>
      <c r="BR9" s="424"/>
      <c r="BS9" s="424"/>
      <c r="BT9" s="424"/>
      <c r="BU9" s="425"/>
      <c r="BV9" s="423">
        <v>1268453</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15.1</v>
      </c>
      <c r="CU9" s="421"/>
      <c r="CV9" s="421"/>
      <c r="CW9" s="421"/>
      <c r="CX9" s="421"/>
      <c r="CY9" s="421"/>
      <c r="CZ9" s="421"/>
      <c r="DA9" s="422"/>
      <c r="DB9" s="420">
        <v>18.399999999999999</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117</v>
      </c>
      <c r="M10" s="380"/>
      <c r="N10" s="380"/>
      <c r="O10" s="380"/>
      <c r="P10" s="380"/>
      <c r="Q10" s="381"/>
      <c r="R10" s="376">
        <v>87413</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313</v>
      </c>
      <c r="BO10" s="424"/>
      <c r="BP10" s="424"/>
      <c r="BQ10" s="424"/>
      <c r="BR10" s="424"/>
      <c r="BS10" s="424"/>
      <c r="BT10" s="424"/>
      <c r="BU10" s="425"/>
      <c r="BV10" s="423">
        <v>697</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522500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c r="A12" s="178"/>
      <c r="B12" s="529" t="s">
        <v>130</v>
      </c>
      <c r="C12" s="530"/>
      <c r="D12" s="530"/>
      <c r="E12" s="530"/>
      <c r="F12" s="530"/>
      <c r="G12" s="530"/>
      <c r="H12" s="530"/>
      <c r="I12" s="530"/>
      <c r="J12" s="530"/>
      <c r="K12" s="531"/>
      <c r="L12" s="538" t="s">
        <v>131</v>
      </c>
      <c r="M12" s="539"/>
      <c r="N12" s="539"/>
      <c r="O12" s="539"/>
      <c r="P12" s="539"/>
      <c r="Q12" s="540"/>
      <c r="R12" s="541">
        <v>84404</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114</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128</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138</v>
      </c>
      <c r="N13" s="508"/>
      <c r="O13" s="508"/>
      <c r="P13" s="508"/>
      <c r="Q13" s="509"/>
      <c r="R13" s="510">
        <v>83621</v>
      </c>
      <c r="S13" s="511"/>
      <c r="T13" s="511"/>
      <c r="U13" s="511"/>
      <c r="V13" s="512"/>
      <c r="W13" s="513" t="s">
        <v>139</v>
      </c>
      <c r="X13" s="409"/>
      <c r="Y13" s="409"/>
      <c r="Z13" s="409"/>
      <c r="AA13" s="409"/>
      <c r="AB13" s="410"/>
      <c r="AC13" s="376">
        <v>1371</v>
      </c>
      <c r="AD13" s="377"/>
      <c r="AE13" s="377"/>
      <c r="AF13" s="377"/>
      <c r="AG13" s="378"/>
      <c r="AH13" s="376">
        <v>1646</v>
      </c>
      <c r="AI13" s="377"/>
      <c r="AJ13" s="377"/>
      <c r="AK13" s="377"/>
      <c r="AL13" s="436"/>
      <c r="AM13" s="480" t="s">
        <v>140</v>
      </c>
      <c r="AN13" s="380"/>
      <c r="AO13" s="380"/>
      <c r="AP13" s="380"/>
      <c r="AQ13" s="380"/>
      <c r="AR13" s="380"/>
      <c r="AS13" s="380"/>
      <c r="AT13" s="381"/>
      <c r="AU13" s="481" t="s">
        <v>125</v>
      </c>
      <c r="AV13" s="482"/>
      <c r="AW13" s="482"/>
      <c r="AX13" s="482"/>
      <c r="AY13" s="437" t="s">
        <v>141</v>
      </c>
      <c r="AZ13" s="438"/>
      <c r="BA13" s="438"/>
      <c r="BB13" s="438"/>
      <c r="BC13" s="438"/>
      <c r="BD13" s="438"/>
      <c r="BE13" s="438"/>
      <c r="BF13" s="438"/>
      <c r="BG13" s="438"/>
      <c r="BH13" s="438"/>
      <c r="BI13" s="438"/>
      <c r="BJ13" s="438"/>
      <c r="BK13" s="438"/>
      <c r="BL13" s="438"/>
      <c r="BM13" s="439"/>
      <c r="BN13" s="423">
        <v>955203</v>
      </c>
      <c r="BO13" s="424"/>
      <c r="BP13" s="424"/>
      <c r="BQ13" s="424"/>
      <c r="BR13" s="424"/>
      <c r="BS13" s="424"/>
      <c r="BT13" s="424"/>
      <c r="BU13" s="425"/>
      <c r="BV13" s="423">
        <v>1791650</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8.1999999999999993</v>
      </c>
      <c r="CU13" s="421"/>
      <c r="CV13" s="421"/>
      <c r="CW13" s="421"/>
      <c r="CX13" s="421"/>
      <c r="CY13" s="421"/>
      <c r="CZ13" s="421"/>
      <c r="DA13" s="422"/>
      <c r="DB13" s="420">
        <v>8.8000000000000007</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143</v>
      </c>
      <c r="M14" s="550"/>
      <c r="N14" s="550"/>
      <c r="O14" s="550"/>
      <c r="P14" s="550"/>
      <c r="Q14" s="551"/>
      <c r="R14" s="510">
        <v>85450</v>
      </c>
      <c r="S14" s="511"/>
      <c r="T14" s="511"/>
      <c r="U14" s="511"/>
      <c r="V14" s="512"/>
      <c r="W14" s="514"/>
      <c r="X14" s="412"/>
      <c r="Y14" s="412"/>
      <c r="Z14" s="412"/>
      <c r="AA14" s="412"/>
      <c r="AB14" s="413"/>
      <c r="AC14" s="503">
        <v>3.6</v>
      </c>
      <c r="AD14" s="504"/>
      <c r="AE14" s="504"/>
      <c r="AF14" s="504"/>
      <c r="AG14" s="505"/>
      <c r="AH14" s="503">
        <v>4.0999999999999996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79.2</v>
      </c>
      <c r="CU14" s="521"/>
      <c r="CV14" s="521"/>
      <c r="CW14" s="521"/>
      <c r="CX14" s="521"/>
      <c r="CY14" s="521"/>
      <c r="CZ14" s="521"/>
      <c r="DA14" s="522"/>
      <c r="DB14" s="520">
        <v>95.2</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138</v>
      </c>
      <c r="N15" s="508"/>
      <c r="O15" s="508"/>
      <c r="P15" s="508"/>
      <c r="Q15" s="509"/>
      <c r="R15" s="510">
        <v>84485</v>
      </c>
      <c r="S15" s="511"/>
      <c r="T15" s="511"/>
      <c r="U15" s="511"/>
      <c r="V15" s="512"/>
      <c r="W15" s="513" t="s">
        <v>145</v>
      </c>
      <c r="X15" s="409"/>
      <c r="Y15" s="409"/>
      <c r="Z15" s="409"/>
      <c r="AA15" s="409"/>
      <c r="AB15" s="410"/>
      <c r="AC15" s="376">
        <v>14854</v>
      </c>
      <c r="AD15" s="377"/>
      <c r="AE15" s="377"/>
      <c r="AF15" s="377"/>
      <c r="AG15" s="378"/>
      <c r="AH15" s="376">
        <v>15739</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14013477</v>
      </c>
      <c r="BO15" s="453"/>
      <c r="BP15" s="453"/>
      <c r="BQ15" s="453"/>
      <c r="BR15" s="453"/>
      <c r="BS15" s="453"/>
      <c r="BT15" s="453"/>
      <c r="BU15" s="454"/>
      <c r="BV15" s="452">
        <v>13748363</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39.299999999999997</v>
      </c>
      <c r="AD16" s="504"/>
      <c r="AE16" s="504"/>
      <c r="AF16" s="504"/>
      <c r="AG16" s="505"/>
      <c r="AH16" s="503">
        <v>39.5</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20030198</v>
      </c>
      <c r="BO16" s="424"/>
      <c r="BP16" s="424"/>
      <c r="BQ16" s="424"/>
      <c r="BR16" s="424"/>
      <c r="BS16" s="424"/>
      <c r="BT16" s="424"/>
      <c r="BU16" s="425"/>
      <c r="BV16" s="423">
        <v>19088268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21579</v>
      </c>
      <c r="AD17" s="377"/>
      <c r="AE17" s="377"/>
      <c r="AF17" s="377"/>
      <c r="AG17" s="378"/>
      <c r="AH17" s="376">
        <v>22438</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17939513</v>
      </c>
      <c r="BO17" s="424"/>
      <c r="BP17" s="424"/>
      <c r="BQ17" s="424"/>
      <c r="BR17" s="424"/>
      <c r="BS17" s="424"/>
      <c r="BT17" s="424"/>
      <c r="BU17" s="425"/>
      <c r="BV17" s="423">
        <v>17585979</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155</v>
      </c>
      <c r="C18" s="474"/>
      <c r="D18" s="474"/>
      <c r="E18" s="475"/>
      <c r="F18" s="475"/>
      <c r="G18" s="475"/>
      <c r="H18" s="475"/>
      <c r="I18" s="475"/>
      <c r="J18" s="475"/>
      <c r="K18" s="475"/>
      <c r="L18" s="476">
        <v>421.24</v>
      </c>
      <c r="M18" s="476"/>
      <c r="N18" s="476"/>
      <c r="O18" s="476"/>
      <c r="P18" s="476"/>
      <c r="Q18" s="476"/>
      <c r="R18" s="477"/>
      <c r="S18" s="477"/>
      <c r="T18" s="477"/>
      <c r="U18" s="477"/>
      <c r="V18" s="478"/>
      <c r="W18" s="494"/>
      <c r="X18" s="495"/>
      <c r="Y18" s="495"/>
      <c r="Z18" s="495"/>
      <c r="AA18" s="495"/>
      <c r="AB18" s="519"/>
      <c r="AC18" s="393">
        <v>57.1</v>
      </c>
      <c r="AD18" s="394"/>
      <c r="AE18" s="394"/>
      <c r="AF18" s="394"/>
      <c r="AG18" s="479"/>
      <c r="AH18" s="393">
        <v>56.3</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21724355</v>
      </c>
      <c r="BO18" s="424"/>
      <c r="BP18" s="424"/>
      <c r="BQ18" s="424"/>
      <c r="BR18" s="424"/>
      <c r="BS18" s="424"/>
      <c r="BT18" s="424"/>
      <c r="BU18" s="425"/>
      <c r="BV18" s="423">
        <v>21569833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157</v>
      </c>
      <c r="C19" s="474"/>
      <c r="D19" s="474"/>
      <c r="E19" s="475"/>
      <c r="F19" s="475"/>
      <c r="G19" s="475"/>
      <c r="H19" s="475"/>
      <c r="I19" s="475"/>
      <c r="J19" s="475"/>
      <c r="K19" s="475"/>
      <c r="L19" s="483">
        <v>196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32928016</v>
      </c>
      <c r="BO19" s="424"/>
      <c r="BP19" s="424"/>
      <c r="BQ19" s="424"/>
      <c r="BR19" s="424"/>
      <c r="BS19" s="424"/>
      <c r="BT19" s="424"/>
      <c r="BU19" s="425"/>
      <c r="BV19" s="423">
        <v>30166157</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159</v>
      </c>
      <c r="C20" s="474"/>
      <c r="D20" s="474"/>
      <c r="E20" s="475"/>
      <c r="F20" s="475"/>
      <c r="G20" s="475"/>
      <c r="H20" s="475"/>
      <c r="I20" s="475"/>
      <c r="J20" s="475"/>
      <c r="K20" s="475"/>
      <c r="L20" s="483">
        <v>35738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58556559</v>
      </c>
      <c r="BO22" s="453"/>
      <c r="BP22" s="453"/>
      <c r="BQ22" s="453"/>
      <c r="BR22" s="453"/>
      <c r="BS22" s="453"/>
      <c r="BT22" s="453"/>
      <c r="BU22" s="454"/>
      <c r="BV22" s="452">
        <v>60797086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42268235</v>
      </c>
      <c r="BO23" s="424"/>
      <c r="BP23" s="424"/>
      <c r="BQ23" s="424"/>
      <c r="BR23" s="424"/>
      <c r="BS23" s="424"/>
      <c r="BT23" s="424"/>
      <c r="BU23" s="425"/>
      <c r="BV23" s="423">
        <v>42431097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169</v>
      </c>
      <c r="F24" s="380"/>
      <c r="G24" s="380"/>
      <c r="H24" s="380"/>
      <c r="I24" s="380"/>
      <c r="J24" s="380"/>
      <c r="K24" s="381"/>
      <c r="L24" s="376">
        <v>1</v>
      </c>
      <c r="M24" s="377"/>
      <c r="N24" s="377"/>
      <c r="O24" s="377"/>
      <c r="P24" s="378"/>
      <c r="Q24" s="376">
        <v>9500</v>
      </c>
      <c r="R24" s="377"/>
      <c r="S24" s="377"/>
      <c r="T24" s="377"/>
      <c r="U24" s="377"/>
      <c r="V24" s="378"/>
      <c r="W24" s="466"/>
      <c r="X24" s="403"/>
      <c r="Y24" s="404"/>
      <c r="Z24" s="379" t="s">
        <v>170</v>
      </c>
      <c r="AA24" s="380"/>
      <c r="AB24" s="380"/>
      <c r="AC24" s="380"/>
      <c r="AD24" s="380"/>
      <c r="AE24" s="380"/>
      <c r="AF24" s="380"/>
      <c r="AG24" s="381"/>
      <c r="AH24" s="376">
        <v>741</v>
      </c>
      <c r="AI24" s="377"/>
      <c r="AJ24" s="377"/>
      <c r="AK24" s="377"/>
      <c r="AL24" s="378"/>
      <c r="AM24" s="376">
        <v>2390466</v>
      </c>
      <c r="AN24" s="377"/>
      <c r="AO24" s="377"/>
      <c r="AP24" s="377"/>
      <c r="AQ24" s="377"/>
      <c r="AR24" s="378"/>
      <c r="AS24" s="376">
        <v>3226</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39654251</v>
      </c>
      <c r="BO24" s="424"/>
      <c r="BP24" s="424"/>
      <c r="BQ24" s="424"/>
      <c r="BR24" s="424"/>
      <c r="BS24" s="424"/>
      <c r="BT24" s="424"/>
      <c r="BU24" s="425"/>
      <c r="BV24" s="423">
        <v>41844199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172</v>
      </c>
      <c r="F25" s="380"/>
      <c r="G25" s="380"/>
      <c r="H25" s="380"/>
      <c r="I25" s="380"/>
      <c r="J25" s="380"/>
      <c r="K25" s="381"/>
      <c r="L25" s="376">
        <v>2</v>
      </c>
      <c r="M25" s="377"/>
      <c r="N25" s="377"/>
      <c r="O25" s="377"/>
      <c r="P25" s="378"/>
      <c r="Q25" s="376">
        <v>7000</v>
      </c>
      <c r="R25" s="377"/>
      <c r="S25" s="377"/>
      <c r="T25" s="377"/>
      <c r="U25" s="377"/>
      <c r="V25" s="378"/>
      <c r="W25" s="466"/>
      <c r="X25" s="403"/>
      <c r="Y25" s="404"/>
      <c r="Z25" s="379" t="s">
        <v>173</v>
      </c>
      <c r="AA25" s="380"/>
      <c r="AB25" s="380"/>
      <c r="AC25" s="380"/>
      <c r="AD25" s="380"/>
      <c r="AE25" s="380"/>
      <c r="AF25" s="380"/>
      <c r="AG25" s="381"/>
      <c r="AH25" s="376">
        <v>122</v>
      </c>
      <c r="AI25" s="377"/>
      <c r="AJ25" s="377"/>
      <c r="AK25" s="377"/>
      <c r="AL25" s="378"/>
      <c r="AM25" s="376">
        <v>369782</v>
      </c>
      <c r="AN25" s="377"/>
      <c r="AO25" s="377"/>
      <c r="AP25" s="377"/>
      <c r="AQ25" s="377"/>
      <c r="AR25" s="378"/>
      <c r="AS25" s="376">
        <v>3031</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2628732</v>
      </c>
      <c r="BO25" s="453"/>
      <c r="BP25" s="453"/>
      <c r="BQ25" s="453"/>
      <c r="BR25" s="453"/>
      <c r="BS25" s="453"/>
      <c r="BT25" s="453"/>
      <c r="BU25" s="454"/>
      <c r="BV25" s="452">
        <v>2580303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175</v>
      </c>
      <c r="F26" s="380"/>
      <c r="G26" s="380"/>
      <c r="H26" s="380"/>
      <c r="I26" s="380"/>
      <c r="J26" s="380"/>
      <c r="K26" s="381"/>
      <c r="L26" s="376">
        <v>1</v>
      </c>
      <c r="M26" s="377"/>
      <c r="N26" s="377"/>
      <c r="O26" s="377"/>
      <c r="P26" s="378"/>
      <c r="Q26" s="376">
        <v>6170</v>
      </c>
      <c r="R26" s="377"/>
      <c r="S26" s="377"/>
      <c r="T26" s="377"/>
      <c r="U26" s="377"/>
      <c r="V26" s="378"/>
      <c r="W26" s="466"/>
      <c r="X26" s="403"/>
      <c r="Y26" s="404"/>
      <c r="Z26" s="379" t="s">
        <v>176</v>
      </c>
      <c r="AA26" s="434"/>
      <c r="AB26" s="434"/>
      <c r="AC26" s="434"/>
      <c r="AD26" s="434"/>
      <c r="AE26" s="434"/>
      <c r="AF26" s="434"/>
      <c r="AG26" s="435"/>
      <c r="AH26" s="376">
        <v>5</v>
      </c>
      <c r="AI26" s="377"/>
      <c r="AJ26" s="377"/>
      <c r="AK26" s="377"/>
      <c r="AL26" s="378"/>
      <c r="AM26" s="376">
        <v>16595</v>
      </c>
      <c r="AN26" s="377"/>
      <c r="AO26" s="377"/>
      <c r="AP26" s="377"/>
      <c r="AQ26" s="377"/>
      <c r="AR26" s="378"/>
      <c r="AS26" s="376">
        <v>3319</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178</v>
      </c>
      <c r="F27" s="380"/>
      <c r="G27" s="380"/>
      <c r="H27" s="380"/>
      <c r="I27" s="380"/>
      <c r="J27" s="380"/>
      <c r="K27" s="381"/>
      <c r="L27" s="376">
        <v>1</v>
      </c>
      <c r="M27" s="377"/>
      <c r="N27" s="377"/>
      <c r="O27" s="377"/>
      <c r="P27" s="378"/>
      <c r="Q27" s="376">
        <v>4810</v>
      </c>
      <c r="R27" s="377"/>
      <c r="S27" s="377"/>
      <c r="T27" s="377"/>
      <c r="U27" s="377"/>
      <c r="V27" s="378"/>
      <c r="W27" s="466"/>
      <c r="X27" s="403"/>
      <c r="Y27" s="404"/>
      <c r="Z27" s="379" t="s">
        <v>179</v>
      </c>
      <c r="AA27" s="380"/>
      <c r="AB27" s="380"/>
      <c r="AC27" s="380"/>
      <c r="AD27" s="380"/>
      <c r="AE27" s="380"/>
      <c r="AF27" s="380"/>
      <c r="AG27" s="381"/>
      <c r="AH27" s="376">
        <v>21</v>
      </c>
      <c r="AI27" s="377"/>
      <c r="AJ27" s="377"/>
      <c r="AK27" s="377"/>
      <c r="AL27" s="378"/>
      <c r="AM27" s="376">
        <v>69552</v>
      </c>
      <c r="AN27" s="377"/>
      <c r="AO27" s="377"/>
      <c r="AP27" s="377"/>
      <c r="AQ27" s="377"/>
      <c r="AR27" s="378"/>
      <c r="AS27" s="376">
        <v>3312</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v>200000</v>
      </c>
      <c r="BO27" s="458"/>
      <c r="BP27" s="458"/>
      <c r="BQ27" s="458"/>
      <c r="BR27" s="458"/>
      <c r="BS27" s="458"/>
      <c r="BT27" s="458"/>
      <c r="BU27" s="459"/>
      <c r="BV27" s="457">
        <v>200000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181</v>
      </c>
      <c r="F28" s="380"/>
      <c r="G28" s="380"/>
      <c r="H28" s="380"/>
      <c r="I28" s="380"/>
      <c r="J28" s="380"/>
      <c r="K28" s="381"/>
      <c r="L28" s="376">
        <v>1</v>
      </c>
      <c r="M28" s="377"/>
      <c r="N28" s="377"/>
      <c r="O28" s="377"/>
      <c r="P28" s="378"/>
      <c r="Q28" s="376">
        <v>4240</v>
      </c>
      <c r="R28" s="377"/>
      <c r="S28" s="377"/>
      <c r="T28" s="377"/>
      <c r="U28" s="377"/>
      <c r="V28" s="378"/>
      <c r="W28" s="466"/>
      <c r="X28" s="403"/>
      <c r="Y28" s="404"/>
      <c r="Z28" s="379" t="s">
        <v>182</v>
      </c>
      <c r="AA28" s="380"/>
      <c r="AB28" s="380"/>
      <c r="AC28" s="380"/>
      <c r="AD28" s="380"/>
      <c r="AE28" s="380"/>
      <c r="AF28" s="380"/>
      <c r="AG28" s="381"/>
      <c r="AH28" s="376" t="s">
        <v>137</v>
      </c>
      <c r="AI28" s="377"/>
      <c r="AJ28" s="377"/>
      <c r="AK28" s="377"/>
      <c r="AL28" s="378"/>
      <c r="AM28" s="376" t="s">
        <v>137</v>
      </c>
      <c r="AN28" s="377"/>
      <c r="AO28" s="377"/>
      <c r="AP28" s="377"/>
      <c r="AQ28" s="377"/>
      <c r="AR28" s="378"/>
      <c r="AS28" s="376" t="s">
        <v>137</v>
      </c>
      <c r="AT28" s="377"/>
      <c r="AU28" s="377"/>
      <c r="AV28" s="377"/>
      <c r="AW28" s="377"/>
      <c r="AX28" s="436"/>
      <c r="AY28" s="440" t="s">
        <v>183</v>
      </c>
      <c r="AZ28" s="441"/>
      <c r="BA28" s="441"/>
      <c r="BB28" s="442"/>
      <c r="BC28" s="449" t="s">
        <v>48</v>
      </c>
      <c r="BD28" s="450"/>
      <c r="BE28" s="450"/>
      <c r="BF28" s="450"/>
      <c r="BG28" s="450"/>
      <c r="BH28" s="450"/>
      <c r="BI28" s="450"/>
      <c r="BJ28" s="450"/>
      <c r="BK28" s="450"/>
      <c r="BL28" s="450"/>
      <c r="BM28" s="451"/>
      <c r="BN28" s="452">
        <v>6323984</v>
      </c>
      <c r="BO28" s="453"/>
      <c r="BP28" s="453"/>
      <c r="BQ28" s="453"/>
      <c r="BR28" s="453"/>
      <c r="BS28" s="453"/>
      <c r="BT28" s="453"/>
      <c r="BU28" s="454"/>
      <c r="BV28" s="452">
        <v>6323671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184</v>
      </c>
      <c r="F29" s="380"/>
      <c r="G29" s="380"/>
      <c r="H29" s="380"/>
      <c r="I29" s="380"/>
      <c r="J29" s="380"/>
      <c r="K29" s="381"/>
      <c r="L29" s="376">
        <v>20</v>
      </c>
      <c r="M29" s="377"/>
      <c r="N29" s="377"/>
      <c r="O29" s="377"/>
      <c r="P29" s="378"/>
      <c r="Q29" s="376">
        <v>3910</v>
      </c>
      <c r="R29" s="377"/>
      <c r="S29" s="377"/>
      <c r="T29" s="377"/>
      <c r="U29" s="377"/>
      <c r="V29" s="378"/>
      <c r="W29" s="467"/>
      <c r="X29" s="468"/>
      <c r="Y29" s="469"/>
      <c r="Z29" s="379" t="s">
        <v>185</v>
      </c>
      <c r="AA29" s="380"/>
      <c r="AB29" s="380"/>
      <c r="AC29" s="380"/>
      <c r="AD29" s="380"/>
      <c r="AE29" s="380"/>
      <c r="AF29" s="380"/>
      <c r="AG29" s="381"/>
      <c r="AH29" s="376">
        <v>762</v>
      </c>
      <c r="AI29" s="377"/>
      <c r="AJ29" s="377"/>
      <c r="AK29" s="377"/>
      <c r="AL29" s="378"/>
      <c r="AM29" s="376">
        <v>2460018</v>
      </c>
      <c r="AN29" s="377"/>
      <c r="AO29" s="377"/>
      <c r="AP29" s="377"/>
      <c r="AQ29" s="377"/>
      <c r="AR29" s="378"/>
      <c r="AS29" s="376">
        <v>3228</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1127826</v>
      </c>
      <c r="BO29" s="424"/>
      <c r="BP29" s="424"/>
      <c r="BQ29" s="424"/>
      <c r="BR29" s="424"/>
      <c r="BS29" s="424"/>
      <c r="BT29" s="424"/>
      <c r="BU29" s="425"/>
      <c r="BV29" s="423">
        <v>627751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98.4</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6295330</v>
      </c>
      <c r="BO30" s="458"/>
      <c r="BP30" s="458"/>
      <c r="BQ30" s="458"/>
      <c r="BR30" s="458"/>
      <c r="BS30" s="458"/>
      <c r="BT30" s="458"/>
      <c r="BU30" s="459"/>
      <c r="BV30" s="457">
        <v>4456778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196</v>
      </c>
      <c r="V33" s="375"/>
      <c r="W33" s="374" t="s">
        <v>195</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197</v>
      </c>
      <c r="BF33" s="374"/>
      <c r="BG33" s="374" t="s">
        <v>198</v>
      </c>
      <c r="BH33" s="374"/>
      <c r="BI33" s="374"/>
      <c r="BJ33" s="374"/>
      <c r="BK33" s="374"/>
      <c r="BL33" s="374"/>
      <c r="BM33" s="374"/>
      <c r="BN33" s="374"/>
      <c r="BO33" s="374"/>
      <c r="BP33" s="374"/>
      <c r="BQ33" s="374"/>
      <c r="BR33" s="374"/>
      <c r="BS33" s="374"/>
      <c r="BT33" s="374"/>
      <c r="BU33" s="374"/>
      <c r="BV33" s="204"/>
      <c r="BW33" s="375" t="s">
        <v>197</v>
      </c>
      <c r="BX33" s="375"/>
      <c r="BY33" s="374" t="s">
        <v>199</v>
      </c>
      <c r="BZ33" s="374"/>
      <c r="CA33" s="374"/>
      <c r="CB33" s="374"/>
      <c r="CC33" s="374"/>
      <c r="CD33" s="374"/>
      <c r="CE33" s="374"/>
      <c r="CF33" s="374"/>
      <c r="CG33" s="374"/>
      <c r="CH33" s="374"/>
      <c r="CI33" s="374"/>
      <c r="CJ33" s="374"/>
      <c r="CK33" s="374"/>
      <c r="CL33" s="374"/>
      <c r="CM33" s="374"/>
      <c r="CN33" s="203"/>
      <c r="CO33" s="375" t="s">
        <v>194</v>
      </c>
      <c r="CP33" s="375"/>
      <c r="CQ33" s="374" t="s">
        <v>200</v>
      </c>
      <c r="CR33" s="374"/>
      <c r="CS33" s="374"/>
      <c r="CT33" s="374"/>
      <c r="CU33" s="374"/>
      <c r="CV33" s="374"/>
      <c r="CW33" s="374"/>
      <c r="CX33" s="374"/>
      <c r="CY33" s="374"/>
      <c r="CZ33" s="374"/>
      <c r="DA33" s="374"/>
      <c r="DB33" s="374"/>
      <c r="DC33" s="374"/>
      <c r="DD33" s="374"/>
      <c r="DE33" s="374"/>
      <c r="DF33" s="203"/>
      <c r="DG33" s="373" t="s">
        <v>201</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78"/>
      <c r="BE34" s="371">
        <f>IF(BG34="","",MAX(C34:D43,U34:V43,AM34:AN43)+1)</f>
        <v>13</v>
      </c>
      <c r="BF34" s="371"/>
      <c r="BG34" s="372" t="str">
        <f>IF('各会計、関係団体の財政状況及び健全化判断比率'!B37="","",'各会計、関係団体の財政状況及び健全化判断比率'!B37)</f>
        <v>港湾上屋事業特別会計</v>
      </c>
      <c r="BH34" s="372"/>
      <c r="BI34" s="372"/>
      <c r="BJ34" s="372"/>
      <c r="BK34" s="372"/>
      <c r="BL34" s="372"/>
      <c r="BM34" s="372"/>
      <c r="BN34" s="372"/>
      <c r="BO34" s="372"/>
      <c r="BP34" s="372"/>
      <c r="BQ34" s="372"/>
      <c r="BR34" s="372"/>
      <c r="BS34" s="372"/>
      <c r="BT34" s="372"/>
      <c r="BU34" s="372"/>
      <c r="BV34" s="178"/>
      <c r="BW34" s="371">
        <f>IF(BY34="","",MAX(C34:D43,U34:V43,AM34:AN43,BE34:BF43)+1)</f>
        <v>17</v>
      </c>
      <c r="BX34" s="371"/>
      <c r="BY34" s="372" t="str">
        <f>IF('各会計、関係団体の財政状況及び健全化判断比率'!B68="","",'各会計、関係団体の財政状況及び健全化判断比率'!B68)</f>
        <v>愛媛県市町総合事務組合（退職手当事業分）</v>
      </c>
      <c r="BZ34" s="372"/>
      <c r="CA34" s="372"/>
      <c r="CB34" s="372"/>
      <c r="CC34" s="372"/>
      <c r="CD34" s="372"/>
      <c r="CE34" s="372"/>
      <c r="CF34" s="372"/>
      <c r="CG34" s="372"/>
      <c r="CH34" s="372"/>
      <c r="CI34" s="372"/>
      <c r="CJ34" s="372"/>
      <c r="CK34" s="372"/>
      <c r="CL34" s="372"/>
      <c r="CM34" s="372"/>
      <c r="CN34" s="178"/>
      <c r="CO34" s="371">
        <f>IF(CQ34="","",MAX(C34:D43,U34:V43,AM34:AN43,BE34:BF43,BW34:BX43)+1)</f>
        <v>26</v>
      </c>
      <c r="CP34" s="371"/>
      <c r="CQ34" s="372" t="str">
        <f>IF('各会計、関係団体の財政状況及び健全化判断比率'!BS7="","",'各会計、関係団体の財政状況及び健全化判断比率'!BS7)</f>
        <v>株式会社やまびこ</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f>IF(E35="","",C34+1)</f>
        <v>2</v>
      </c>
      <c r="D35" s="371"/>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国民健康保険診療所事業特別会計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IF('各会計、関係団体の財政状況及び健全化判断比率'!B35="","",'各会計、関係団体の財政状況及び健全化判断比率'!B35)</f>
        <v>工業用水道事業会計</v>
      </c>
      <c r="AP35" s="372"/>
      <c r="AQ35" s="372"/>
      <c r="AR35" s="372"/>
      <c r="AS35" s="372"/>
      <c r="AT35" s="372"/>
      <c r="AU35" s="372"/>
      <c r="AV35" s="372"/>
      <c r="AW35" s="372"/>
      <c r="AX35" s="372"/>
      <c r="AY35" s="372"/>
      <c r="AZ35" s="372"/>
      <c r="BA35" s="372"/>
      <c r="BB35" s="372"/>
      <c r="BC35" s="372"/>
      <c r="BD35" s="178"/>
      <c r="BE35" s="371">
        <f t="shared" ref="BE35:BE43" si="1">IF(BG35="","",BE34+1)</f>
        <v>14</v>
      </c>
      <c r="BF35" s="371"/>
      <c r="BG35" s="372" t="str">
        <f>IF('各会計、関係団体の財政状況及び健全化判断比率'!B38="","",'各会計、関係団体の財政状況及び健全化判断比率'!B38)</f>
        <v>西部臨海土地造成事業特別会計</v>
      </c>
      <c r="BH35" s="372"/>
      <c r="BI35" s="372"/>
      <c r="BJ35" s="372"/>
      <c r="BK35" s="372"/>
      <c r="BL35" s="372"/>
      <c r="BM35" s="372"/>
      <c r="BN35" s="372"/>
      <c r="BO35" s="372"/>
      <c r="BP35" s="372"/>
      <c r="BQ35" s="372"/>
      <c r="BR35" s="372"/>
      <c r="BS35" s="372"/>
      <c r="BT35" s="372"/>
      <c r="BU35" s="372"/>
      <c r="BV35" s="178"/>
      <c r="BW35" s="371">
        <f t="shared" ref="BW35:BW43" si="2">IF(BY35="","",BW34+1)</f>
        <v>18</v>
      </c>
      <c r="BX35" s="371"/>
      <c r="BY35" s="372" t="str">
        <f>IF('各会計、関係団体の財政状況及び健全化判断比率'!B69="","",'各会計、関係団体の財政状況及び健全化判断比率'!B69)</f>
        <v>愛媛県市町総合事務組合（消防補償事業分）</v>
      </c>
      <c r="BZ35" s="372"/>
      <c r="CA35" s="372"/>
      <c r="CB35" s="372"/>
      <c r="CC35" s="372"/>
      <c r="CD35" s="372"/>
      <c r="CE35" s="372"/>
      <c r="CF35" s="372"/>
      <c r="CG35" s="372"/>
      <c r="CH35" s="372"/>
      <c r="CI35" s="372"/>
      <c r="CJ35" s="372"/>
      <c r="CK35" s="372"/>
      <c r="CL35" s="372"/>
      <c r="CM35" s="372"/>
      <c r="CN35" s="178"/>
      <c r="CO35" s="371">
        <f t="shared" ref="CO35:CO43" si="3">IF(CQ35="","",CO34+1)</f>
        <v>27</v>
      </c>
      <c r="CP35" s="371"/>
      <c r="CQ35" s="372" t="str">
        <f>IF('各会計、関係団体の財政状況及び健全化判断比率'!BS8="","",'各会計、関係団体の財政状況及び健全化判断比率'!BS8)</f>
        <v>公益財団法人四国中央市スポーツ協会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f>IF(E36="","",C35+1)</f>
        <v>3</v>
      </c>
      <c r="D36" s="371"/>
      <c r="E36" s="372" t="str">
        <f>IF('各会計、関係団体の財政状況及び健全化判断比率'!B9="","",'各会計、関係団体の財政状況及び健全化判断比率'!B9)</f>
        <v>福祉バス事業特別会計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f t="shared" si="0"/>
        <v>12</v>
      </c>
      <c r="AN36" s="371"/>
      <c r="AO36" s="372" t="str">
        <f>IF('各会計、関係団体の財政状況及び健全化判断比率'!B36="","",'各会計、関係団体の財政状況及び健全化判断比率'!B36)</f>
        <v>公共下水道事業会計</v>
      </c>
      <c r="AP36" s="372"/>
      <c r="AQ36" s="372"/>
      <c r="AR36" s="372"/>
      <c r="AS36" s="372"/>
      <c r="AT36" s="372"/>
      <c r="AU36" s="372"/>
      <c r="AV36" s="372"/>
      <c r="AW36" s="372"/>
      <c r="AX36" s="372"/>
      <c r="AY36" s="372"/>
      <c r="AZ36" s="372"/>
      <c r="BA36" s="372"/>
      <c r="BB36" s="372"/>
      <c r="BC36" s="372"/>
      <c r="BD36" s="178"/>
      <c r="BE36" s="371">
        <f t="shared" si="1"/>
        <v>15</v>
      </c>
      <c r="BF36" s="371"/>
      <c r="BG36" s="372" t="str">
        <f>IF('各会計、関係団体の財政状況及び健全化判断比率'!B39="","",'各会計、関係団体の財政状況及び健全化判断比率'!B39)</f>
        <v>寒川東部臨海土地造成事業特別会計</v>
      </c>
      <c r="BH36" s="372"/>
      <c r="BI36" s="372"/>
      <c r="BJ36" s="372"/>
      <c r="BK36" s="372"/>
      <c r="BL36" s="372"/>
      <c r="BM36" s="372"/>
      <c r="BN36" s="372"/>
      <c r="BO36" s="372"/>
      <c r="BP36" s="372"/>
      <c r="BQ36" s="372"/>
      <c r="BR36" s="372"/>
      <c r="BS36" s="372"/>
      <c r="BT36" s="372"/>
      <c r="BU36" s="372"/>
      <c r="BV36" s="178"/>
      <c r="BW36" s="371">
        <f t="shared" si="2"/>
        <v>19</v>
      </c>
      <c r="BX36" s="371"/>
      <c r="BY36" s="372" t="str">
        <f>IF('各会計、関係団体の財政状況及び健全化判断比率'!B70="","",'各会計、関係団体の財政状況及び健全化判断比率'!B70)</f>
        <v>愛媛県市町総合事務組合（交通災害事業分）</v>
      </c>
      <c r="BZ36" s="372"/>
      <c r="CA36" s="372"/>
      <c r="CB36" s="372"/>
      <c r="CC36" s="372"/>
      <c r="CD36" s="372"/>
      <c r="CE36" s="372"/>
      <c r="CF36" s="372"/>
      <c r="CG36" s="372"/>
      <c r="CH36" s="372"/>
      <c r="CI36" s="372"/>
      <c r="CJ36" s="372"/>
      <c r="CK36" s="372"/>
      <c r="CL36" s="372"/>
      <c r="CM36" s="372"/>
      <c r="CN36" s="178"/>
      <c r="CO36" s="371">
        <f t="shared" si="3"/>
        <v>28</v>
      </c>
      <c r="CP36" s="371"/>
      <c r="CQ36" s="372" t="str">
        <f>IF('各会計、関係団体の財政状況及び健全化判断比率'!BS9="","",'各会計、関係団体の財政状況及び健全化判断比率'!BS9)</f>
        <v>株式会社四国中央テレビ</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f t="shared" si="1"/>
        <v>16</v>
      </c>
      <c r="BF37" s="371"/>
      <c r="BG37" s="372" t="str">
        <f>IF('各会計、関係団体の財政状況及び健全化判断比率'!B40="","",'各会計、関係団体の財政状況及び健全化判断比率'!B40)</f>
        <v>城山下臨海土地造成事業特別会計</v>
      </c>
      <c r="BH37" s="372"/>
      <c r="BI37" s="372"/>
      <c r="BJ37" s="372"/>
      <c r="BK37" s="372"/>
      <c r="BL37" s="372"/>
      <c r="BM37" s="372"/>
      <c r="BN37" s="372"/>
      <c r="BO37" s="372"/>
      <c r="BP37" s="372"/>
      <c r="BQ37" s="372"/>
      <c r="BR37" s="372"/>
      <c r="BS37" s="372"/>
      <c r="BT37" s="372"/>
      <c r="BU37" s="372"/>
      <c r="BV37" s="178"/>
      <c r="BW37" s="371">
        <f t="shared" si="2"/>
        <v>20</v>
      </c>
      <c r="BX37" s="371"/>
      <c r="BY37" s="372" t="str">
        <f>IF('各会計、関係団体の財政状況及び健全化判断比率'!B71="","",'各会計、関係団体の財政状況及び健全化判断比率'!B71)</f>
        <v>愛媛県市町総合事務組合（自治会館事業分）</v>
      </c>
      <c r="BZ37" s="372"/>
      <c r="CA37" s="372"/>
      <c r="CB37" s="372"/>
      <c r="CC37" s="372"/>
      <c r="CD37" s="372"/>
      <c r="CE37" s="372"/>
      <c r="CF37" s="372"/>
      <c r="CG37" s="372"/>
      <c r="CH37" s="372"/>
      <c r="CI37" s="372"/>
      <c r="CJ37" s="372"/>
      <c r="CK37" s="372"/>
      <c r="CL37" s="372"/>
      <c r="CM37" s="372"/>
      <c r="CN37" s="178"/>
      <c r="CO37" s="371">
        <f t="shared" si="3"/>
        <v>29</v>
      </c>
      <c r="CP37" s="371"/>
      <c r="CQ37" s="372" t="str">
        <f>IF('各会計、関係団体の財政状況及び健全化判断比率'!BS10="","",'各会計、関係団体の財政状況及び健全化判断比率'!BS10)</f>
        <v>株式会社四国中央市総合サービスセンター</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8</v>
      </c>
      <c r="V38" s="371"/>
      <c r="W38" s="372" t="str">
        <f>IF('各会計、関係団体の財政状況及び健全化判断比率'!B32="","",'各会計、関係団体の財政状況及び健全化判断比率'!B32)</f>
        <v>介護予防支援事業特別会計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21</v>
      </c>
      <c r="BX38" s="371"/>
      <c r="BY38" s="372" t="str">
        <f>IF('各会計、関係団体の財政状況及び健全化判断比率'!B72="","",'各会計、関係団体の財政状況及び健全化判断比率'!B72)</f>
        <v>愛媛県市町総合事務組合（議員公務災害事業分）</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f t="shared" si="4"/>
        <v>9</v>
      </c>
      <c r="V39" s="371"/>
      <c r="W39" s="372" t="str">
        <f>IF('各会計、関係団体の財政状況及び健全化判断比率'!B33="","",'各会計、関係団体の財政状況及び健全化判断比率'!B33)</f>
        <v>後期高齢者医療保険事業特別会計</v>
      </c>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22</v>
      </c>
      <c r="BX39" s="371"/>
      <c r="BY39" s="372" t="str">
        <f>IF('各会計、関係団体の財政状況及び健全化判断比率'!B73="","",'各会計、関係団体の財政状況及び健全化判断比率'!B73)</f>
        <v>愛媛県市町総合事務組合（共通経費分）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23</v>
      </c>
      <c r="BX40" s="371"/>
      <c r="BY40" s="372" t="str">
        <f>IF('各会計、関係団体の財政状況及び健全化判断比率'!B74="","",'各会計、関係団体の財政状況及び健全化判断比率'!B74)</f>
        <v>愛媛地方税滞納整理機構</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24</v>
      </c>
      <c r="BX41" s="371"/>
      <c r="BY41" s="372" t="str">
        <f>IF('各会計、関係団体の財政状況及び健全化判断比率'!B75="","",'各会計、関係団体の財政状況及び健全化判断比率'!B75)</f>
        <v>愛媛県後期高齢者医療広域連合（一般会計）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25</v>
      </c>
      <c r="BX42" s="371"/>
      <c r="BY42" s="372" t="str">
        <f>IF('各会計、関係団体の財政状況及び健全化判断比率'!B76="","",'各会計、関係団体の財政状況及び健全化判断比率'!B76)</f>
        <v>愛媛県後期高齢者医療広域連合（後期高齢者医療特別会計）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368" t="s">
        <v>203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204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205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206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207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208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209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0" t="s">
        <v>608</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0" zoomScaleSheetLayoutView="100" workbookViewId="0">
      <selection activeCell="P39" sqref="P39"/>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80" t="s">
        <v>566</v>
      </c>
      <c r="D34" s="1180"/>
      <c r="E34" s="1181"/>
      <c r="F34" s="32">
        <v>6.65</v>
      </c>
      <c r="G34" s="33">
        <v>11.02</v>
      </c>
      <c r="H34" s="33">
        <v>13.45</v>
      </c>
      <c r="I34" s="33">
        <v>16.149999999999999</v>
      </c>
      <c r="J34" s="34">
        <v>19.05</v>
      </c>
      <c r="K34" s="22"/>
      <c r="L34" s="22"/>
      <c r="M34" s="22"/>
      <c r="N34" s="22"/>
      <c r="O34" s="22"/>
      <c r="P34" s="22"/>
    </row>
    <row r="35" spans="1:16" ht="39" customHeight="1">
      <c r="A35" s="22"/>
      <c r="B35" s="35"/>
      <c r="C35" s="1174" t="s">
        <v>567</v>
      </c>
      <c r="D35" s="1175"/>
      <c r="E35" s="1176"/>
      <c r="F35" s="36">
        <v>8.99</v>
      </c>
      <c r="G35" s="37">
        <v>10.26</v>
      </c>
      <c r="H35" s="37">
        <v>8.27</v>
      </c>
      <c r="I35" s="37">
        <v>13.16</v>
      </c>
      <c r="J35" s="38">
        <v>16.12</v>
      </c>
      <c r="K35" s="22"/>
      <c r="L35" s="22"/>
      <c r="M35" s="22"/>
      <c r="N35" s="22"/>
      <c r="O35" s="22"/>
      <c r="P35" s="22"/>
    </row>
    <row r="36" spans="1:16" ht="39" customHeight="1">
      <c r="A36" s="22"/>
      <c r="B36" s="35"/>
      <c r="C36" s="1174" t="s">
        <v>568</v>
      </c>
      <c r="D36" s="1175"/>
      <c r="E36" s="1176"/>
      <c r="F36" s="36">
        <v>6.82</v>
      </c>
      <c r="G36" s="37">
        <v>7</v>
      </c>
      <c r="H36" s="37">
        <v>7.95</v>
      </c>
      <c r="I36" s="37">
        <v>10.33</v>
      </c>
      <c r="J36" s="38">
        <v>11.06</v>
      </c>
      <c r="K36" s="22"/>
      <c r="L36" s="22"/>
      <c r="M36" s="22"/>
      <c r="N36" s="22"/>
      <c r="O36" s="22"/>
      <c r="P36" s="22"/>
    </row>
    <row r="37" spans="1:16" ht="39" customHeight="1">
      <c r="A37" s="22"/>
      <c r="B37" s="35"/>
      <c r="C37" s="1174" t="s">
        <v>569</v>
      </c>
      <c r="D37" s="1175"/>
      <c r="E37" s="1176"/>
      <c r="F37" s="36">
        <v>0.97</v>
      </c>
      <c r="G37" s="37">
        <v>1.33</v>
      </c>
      <c r="H37" s="37">
        <v>1.08</v>
      </c>
      <c r="I37" s="37">
        <v>0.99</v>
      </c>
      <c r="J37" s="38">
        <v>1</v>
      </c>
      <c r="K37" s="22"/>
      <c r="L37" s="22"/>
      <c r="M37" s="22"/>
      <c r="N37" s="22"/>
      <c r="O37" s="22"/>
      <c r="P37" s="22"/>
    </row>
    <row r="38" spans="1:16" ht="39" customHeight="1">
      <c r="A38" s="22"/>
      <c r="B38" s="35"/>
      <c r="C38" s="1174" t="s">
        <v>570</v>
      </c>
      <c r="D38" s="1175"/>
      <c r="E38" s="1176"/>
      <c r="F38" s="36">
        <v>0.39</v>
      </c>
      <c r="G38" s="37">
        <v>0.36</v>
      </c>
      <c r="H38" s="37">
        <v>0.64</v>
      </c>
      <c r="I38" s="37">
        <v>0.63</v>
      </c>
      <c r="J38" s="38">
        <v>0.8</v>
      </c>
      <c r="K38" s="22"/>
      <c r="L38" s="22"/>
      <c r="M38" s="22"/>
      <c r="N38" s="22"/>
      <c r="O38" s="22"/>
      <c r="P38" s="22"/>
    </row>
    <row r="39" spans="1:16" ht="39" customHeight="1">
      <c r="A39" s="22"/>
      <c r="B39" s="35"/>
      <c r="C39" s="1174" t="s">
        <v>571</v>
      </c>
      <c r="D39" s="1175"/>
      <c r="E39" s="1176"/>
      <c r="F39" s="36" t="s">
        <v>518</v>
      </c>
      <c r="G39" s="37">
        <v>0.3</v>
      </c>
      <c r="H39" s="37">
        <v>0.4</v>
      </c>
      <c r="I39" s="37">
        <v>0.61</v>
      </c>
      <c r="J39" s="38">
        <v>0.65</v>
      </c>
      <c r="K39" s="22"/>
      <c r="L39" s="22"/>
      <c r="M39" s="22"/>
      <c r="N39" s="22"/>
      <c r="O39" s="22"/>
      <c r="P39" s="22"/>
    </row>
    <row r="40" spans="1:16" ht="39" customHeight="1">
      <c r="A40" s="22"/>
      <c r="B40" s="35"/>
      <c r="C40" s="1174" t="s">
        <v>572</v>
      </c>
      <c r="D40" s="1175"/>
      <c r="E40" s="1176"/>
      <c r="F40" s="36">
        <v>2.78</v>
      </c>
      <c r="G40" s="37">
        <v>2.2400000000000002</v>
      </c>
      <c r="H40" s="37">
        <v>1.1000000000000001</v>
      </c>
      <c r="I40" s="37">
        <v>0.77</v>
      </c>
      <c r="J40" s="38">
        <v>0.28999999999999998</v>
      </c>
      <c r="K40" s="22"/>
      <c r="L40" s="22"/>
      <c r="M40" s="22"/>
      <c r="N40" s="22"/>
      <c r="O40" s="22"/>
      <c r="P40" s="22"/>
    </row>
    <row r="41" spans="1:16" ht="39" customHeight="1">
      <c r="A41" s="22"/>
      <c r="B41" s="35"/>
      <c r="C41" s="1174" t="s">
        <v>573</v>
      </c>
      <c r="D41" s="1175"/>
      <c r="E41" s="1176"/>
      <c r="F41" s="36">
        <v>0.21</v>
      </c>
      <c r="G41" s="37">
        <v>0.22</v>
      </c>
      <c r="H41" s="37">
        <v>0.21</v>
      </c>
      <c r="I41" s="37">
        <v>0.21</v>
      </c>
      <c r="J41" s="38">
        <v>0.19</v>
      </c>
      <c r="K41" s="22"/>
      <c r="L41" s="22"/>
      <c r="M41" s="22"/>
      <c r="N41" s="22"/>
      <c r="O41" s="22"/>
      <c r="P41" s="22"/>
    </row>
    <row r="42" spans="1:16" ht="39" customHeight="1">
      <c r="A42" s="22"/>
      <c r="B42" s="39"/>
      <c r="C42" s="1174" t="s">
        <v>574</v>
      </c>
      <c r="D42" s="1175"/>
      <c r="E42" s="1176"/>
      <c r="F42" s="36" t="s">
        <v>575</v>
      </c>
      <c r="G42" s="37" t="s">
        <v>576</v>
      </c>
      <c r="H42" s="37" t="s">
        <v>577</v>
      </c>
      <c r="I42" s="37" t="s">
        <v>578</v>
      </c>
      <c r="J42" s="38" t="s">
        <v>518</v>
      </c>
      <c r="K42" s="22"/>
      <c r="L42" s="22"/>
      <c r="M42" s="22"/>
      <c r="N42" s="22"/>
      <c r="O42" s="22"/>
      <c r="P42" s="22"/>
    </row>
    <row r="43" spans="1:16" ht="39" customHeight="1" thickBot="1">
      <c r="A43" s="22"/>
      <c r="B43" s="40"/>
      <c r="C43" s="1177" t="s">
        <v>579</v>
      </c>
      <c r="D43" s="1178"/>
      <c r="E43" s="1179"/>
      <c r="F43" s="41">
        <v>2.12</v>
      </c>
      <c r="G43" s="42">
        <v>1.86</v>
      </c>
      <c r="H43" s="42">
        <v>1.9</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s9DGs2guqrFwc4lmLThOizBhf6y89oe6ySHOrJM9xOL1NIZzXtkjt6BHRyUNU+r1A+lcI5laX72qyj8JYqh0w==" saltValue="5ldjO2iLwC/+1hrNn38w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2"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00" t="s">
        <v>11</v>
      </c>
      <c r="C45" s="1201"/>
      <c r="D45" s="58"/>
      <c r="E45" s="1206" t="s">
        <v>12</v>
      </c>
      <c r="F45" s="1206"/>
      <c r="G45" s="1206"/>
      <c r="H45" s="1206"/>
      <c r="I45" s="1206"/>
      <c r="J45" s="1207"/>
      <c r="K45" s="59">
        <v>4521</v>
      </c>
      <c r="L45" s="60">
        <v>4844</v>
      </c>
      <c r="M45" s="60">
        <v>4844</v>
      </c>
      <c r="N45" s="60">
        <v>5076</v>
      </c>
      <c r="O45" s="61">
        <v>5035</v>
      </c>
      <c r="P45" s="48"/>
      <c r="Q45" s="48"/>
      <c r="R45" s="48"/>
      <c r="S45" s="48"/>
      <c r="T45" s="48"/>
      <c r="U45" s="48"/>
    </row>
    <row r="46" spans="1:21" ht="30.75" customHeight="1">
      <c r="A46" s="48"/>
      <c r="B46" s="1202"/>
      <c r="C46" s="1203"/>
      <c r="D46" s="62"/>
      <c r="E46" s="1184" t="s">
        <v>13</v>
      </c>
      <c r="F46" s="1184"/>
      <c r="G46" s="1184"/>
      <c r="H46" s="1184"/>
      <c r="I46" s="1184"/>
      <c r="J46" s="1185"/>
      <c r="K46" s="63" t="s">
        <v>518</v>
      </c>
      <c r="L46" s="64" t="s">
        <v>518</v>
      </c>
      <c r="M46" s="64" t="s">
        <v>518</v>
      </c>
      <c r="N46" s="64" t="s">
        <v>518</v>
      </c>
      <c r="O46" s="65" t="s">
        <v>518</v>
      </c>
      <c r="P46" s="48"/>
      <c r="Q46" s="48"/>
      <c r="R46" s="48"/>
      <c r="S46" s="48"/>
      <c r="T46" s="48"/>
      <c r="U46" s="48"/>
    </row>
    <row r="47" spans="1:21" ht="30.75" customHeight="1">
      <c r="A47" s="48"/>
      <c r="B47" s="1202"/>
      <c r="C47" s="1203"/>
      <c r="D47" s="62"/>
      <c r="E47" s="1184" t="s">
        <v>14</v>
      </c>
      <c r="F47" s="1184"/>
      <c r="G47" s="1184"/>
      <c r="H47" s="1184"/>
      <c r="I47" s="1184"/>
      <c r="J47" s="1185"/>
      <c r="K47" s="63" t="s">
        <v>518</v>
      </c>
      <c r="L47" s="64" t="s">
        <v>518</v>
      </c>
      <c r="M47" s="64" t="s">
        <v>518</v>
      </c>
      <c r="N47" s="64" t="s">
        <v>518</v>
      </c>
      <c r="O47" s="65" t="s">
        <v>518</v>
      </c>
      <c r="P47" s="48"/>
      <c r="Q47" s="48"/>
      <c r="R47" s="48"/>
      <c r="S47" s="48"/>
      <c r="T47" s="48"/>
      <c r="U47" s="48"/>
    </row>
    <row r="48" spans="1:21" ht="30.75" customHeight="1">
      <c r="A48" s="48"/>
      <c r="B48" s="1202"/>
      <c r="C48" s="1203"/>
      <c r="D48" s="62"/>
      <c r="E48" s="1184" t="s">
        <v>15</v>
      </c>
      <c r="F48" s="1184"/>
      <c r="G48" s="1184"/>
      <c r="H48" s="1184"/>
      <c r="I48" s="1184"/>
      <c r="J48" s="1185"/>
      <c r="K48" s="63">
        <v>940</v>
      </c>
      <c r="L48" s="64">
        <v>995</v>
      </c>
      <c r="M48" s="64">
        <v>1001</v>
      </c>
      <c r="N48" s="64">
        <v>896</v>
      </c>
      <c r="O48" s="65">
        <v>921</v>
      </c>
      <c r="P48" s="48"/>
      <c r="Q48" s="48"/>
      <c r="R48" s="48"/>
      <c r="S48" s="48"/>
      <c r="T48" s="48"/>
      <c r="U48" s="48"/>
    </row>
    <row r="49" spans="1:21" ht="30.75" customHeight="1">
      <c r="A49" s="48"/>
      <c r="B49" s="1202"/>
      <c r="C49" s="1203"/>
      <c r="D49" s="62"/>
      <c r="E49" s="1184" t="s">
        <v>16</v>
      </c>
      <c r="F49" s="1184"/>
      <c r="G49" s="1184"/>
      <c r="H49" s="1184"/>
      <c r="I49" s="1184"/>
      <c r="J49" s="1185"/>
      <c r="K49" s="63" t="s">
        <v>518</v>
      </c>
      <c r="L49" s="64" t="s">
        <v>518</v>
      </c>
      <c r="M49" s="64" t="s">
        <v>518</v>
      </c>
      <c r="N49" s="64" t="s">
        <v>518</v>
      </c>
      <c r="O49" s="65" t="s">
        <v>518</v>
      </c>
      <c r="P49" s="48"/>
      <c r="Q49" s="48"/>
      <c r="R49" s="48"/>
      <c r="S49" s="48"/>
      <c r="T49" s="48"/>
      <c r="U49" s="48"/>
    </row>
    <row r="50" spans="1:21" ht="30.75" customHeight="1">
      <c r="A50" s="48"/>
      <c r="B50" s="1202"/>
      <c r="C50" s="1203"/>
      <c r="D50" s="62"/>
      <c r="E50" s="1184" t="s">
        <v>17</v>
      </c>
      <c r="F50" s="1184"/>
      <c r="G50" s="1184"/>
      <c r="H50" s="1184"/>
      <c r="I50" s="1184"/>
      <c r="J50" s="1185"/>
      <c r="K50" s="63">
        <v>74</v>
      </c>
      <c r="L50" s="64">
        <v>66</v>
      </c>
      <c r="M50" s="64">
        <v>66</v>
      </c>
      <c r="N50" s="64">
        <v>64</v>
      </c>
      <c r="O50" s="65">
        <v>27</v>
      </c>
      <c r="P50" s="48"/>
      <c r="Q50" s="48"/>
      <c r="R50" s="48"/>
      <c r="S50" s="48"/>
      <c r="T50" s="48"/>
      <c r="U50" s="48"/>
    </row>
    <row r="51" spans="1:21" ht="30.75" customHeight="1">
      <c r="A51" s="48"/>
      <c r="B51" s="1204"/>
      <c r="C51" s="1205"/>
      <c r="D51" s="66"/>
      <c r="E51" s="1184" t="s">
        <v>18</v>
      </c>
      <c r="F51" s="1184"/>
      <c r="G51" s="1184"/>
      <c r="H51" s="1184"/>
      <c r="I51" s="1184"/>
      <c r="J51" s="1185"/>
      <c r="K51" s="63">
        <v>0</v>
      </c>
      <c r="L51" s="64">
        <v>1</v>
      </c>
      <c r="M51" s="64">
        <v>0</v>
      </c>
      <c r="N51" s="64" t="s">
        <v>518</v>
      </c>
      <c r="O51" s="65" t="s">
        <v>518</v>
      </c>
      <c r="P51" s="48"/>
      <c r="Q51" s="48"/>
      <c r="R51" s="48"/>
      <c r="S51" s="48"/>
      <c r="T51" s="48"/>
      <c r="U51" s="48"/>
    </row>
    <row r="52" spans="1:21" ht="30.75" customHeight="1">
      <c r="A52" s="48"/>
      <c r="B52" s="1182" t="s">
        <v>19</v>
      </c>
      <c r="C52" s="1183"/>
      <c r="D52" s="66"/>
      <c r="E52" s="1184" t="s">
        <v>20</v>
      </c>
      <c r="F52" s="1184"/>
      <c r="G52" s="1184"/>
      <c r="H52" s="1184"/>
      <c r="I52" s="1184"/>
      <c r="J52" s="1185"/>
      <c r="K52" s="63">
        <v>3933</v>
      </c>
      <c r="L52" s="64">
        <v>4140</v>
      </c>
      <c r="M52" s="64">
        <v>4193</v>
      </c>
      <c r="N52" s="64">
        <v>4247</v>
      </c>
      <c r="O52" s="65">
        <v>4465</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1602</v>
      </c>
      <c r="L53" s="69">
        <v>1766</v>
      </c>
      <c r="M53" s="69">
        <v>1718</v>
      </c>
      <c r="N53" s="69">
        <v>1789</v>
      </c>
      <c r="O53" s="70">
        <v>1518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190" t="s">
        <v>25</v>
      </c>
      <c r="C57" s="1191"/>
      <c r="D57" s="1194" t="s">
        <v>26</v>
      </c>
      <c r="E57" s="1195"/>
      <c r="F57" s="1195"/>
      <c r="G57" s="1195"/>
      <c r="H57" s="1195"/>
      <c r="I57" s="1195"/>
      <c r="J57" s="1196"/>
      <c r="K57" s="83"/>
      <c r="L57" s="84"/>
      <c r="M57" s="84"/>
      <c r="N57" s="84"/>
      <c r="O57" s="85"/>
    </row>
    <row r="58" spans="1:21" ht="31.5" customHeight="1" thickBot="1">
      <c r="B58" s="1192"/>
      <c r="C58" s="1193"/>
      <c r="D58" s="1197" t="s">
        <v>27</v>
      </c>
      <c r="E58" s="1198"/>
      <c r="F58" s="1198"/>
      <c r="G58" s="1198"/>
      <c r="H58" s="1198"/>
      <c r="I58" s="1198"/>
      <c r="J58" s="119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ZQsat1dIyupHJ0PcD203QaFkTlkiK0jcul7E7Dy4pKepzfKlHF5GvHtn/VenCq4DwEk+SC5pjNZ+9y0aSc14Q==" saltValue="IdeZ2Bab5btp55XMwN/R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4" zoomScaleSheetLayoutView="100" workbookViewId="0">
      <selection activeCell="I45" sqref="I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559</v>
      </c>
      <c r="J40" s="100" t="s">
        <v>560</v>
      </c>
      <c r="K40" s="100" t="s">
        <v>561</v>
      </c>
      <c r="L40" s="100" t="s">
        <v>562</v>
      </c>
      <c r="M40" s="101" t="s">
        <v>563</v>
      </c>
    </row>
    <row r="41" spans="2:13" ht="27.75" customHeight="1">
      <c r="B41" s="1220" t="s">
        <v>30</v>
      </c>
      <c r="C41" s="1221"/>
      <c r="D41" s="102"/>
      <c r="E41" s="1222" t="s">
        <v>31</v>
      </c>
      <c r="F41" s="1222"/>
      <c r="G41" s="1222"/>
      <c r="H41" s="1223"/>
      <c r="I41" s="351">
        <v>58598</v>
      </c>
      <c r="J41" s="352">
        <v>59729</v>
      </c>
      <c r="K41" s="352">
        <v>63113</v>
      </c>
      <c r="L41" s="352">
        <v>60797</v>
      </c>
      <c r="M41" s="353">
        <v>58557</v>
      </c>
    </row>
    <row r="42" spans="2:13" ht="27.75" customHeight="1">
      <c r="B42" s="1210"/>
      <c r="C42" s="1211"/>
      <c r="D42" s="103"/>
      <c r="E42" s="1214" t="s">
        <v>32</v>
      </c>
      <c r="F42" s="1214"/>
      <c r="G42" s="1214"/>
      <c r="H42" s="1215"/>
      <c r="I42" s="354">
        <v>267</v>
      </c>
      <c r="J42" s="355">
        <v>203</v>
      </c>
      <c r="K42" s="355">
        <v>139</v>
      </c>
      <c r="L42" s="355">
        <v>76</v>
      </c>
      <c r="M42" s="356">
        <v>24</v>
      </c>
    </row>
    <row r="43" spans="2:13" ht="27.75" customHeight="1">
      <c r="B43" s="1210"/>
      <c r="C43" s="1211"/>
      <c r="D43" s="103"/>
      <c r="E43" s="1214" t="s">
        <v>33</v>
      </c>
      <c r="F43" s="1214"/>
      <c r="G43" s="1214"/>
      <c r="H43" s="1215"/>
      <c r="I43" s="354">
        <v>14541</v>
      </c>
      <c r="J43" s="355">
        <v>13573</v>
      </c>
      <c r="K43" s="355">
        <v>13043</v>
      </c>
      <c r="L43" s="355">
        <v>11983</v>
      </c>
      <c r="M43" s="356">
        <v>11644</v>
      </c>
    </row>
    <row r="44" spans="2:13" ht="27.75" customHeight="1">
      <c r="B44" s="1210"/>
      <c r="C44" s="1211"/>
      <c r="D44" s="103"/>
      <c r="E44" s="1214" t="s">
        <v>34</v>
      </c>
      <c r="F44" s="1214"/>
      <c r="G44" s="1214"/>
      <c r="H44" s="1215"/>
      <c r="I44" s="354" t="s">
        <v>518</v>
      </c>
      <c r="J44" s="355" t="s">
        <v>518</v>
      </c>
      <c r="K44" s="355" t="s">
        <v>518</v>
      </c>
      <c r="L44" s="355" t="s">
        <v>518</v>
      </c>
      <c r="M44" s="356" t="s">
        <v>518</v>
      </c>
    </row>
    <row r="45" spans="2:13" ht="27.75" customHeight="1">
      <c r="B45" s="1210"/>
      <c r="C45" s="1211"/>
      <c r="D45" s="103"/>
      <c r="E45" s="1214" t="s">
        <v>35</v>
      </c>
      <c r="F45" s="1214"/>
      <c r="G45" s="1214"/>
      <c r="H45" s="1215"/>
      <c r="I45" s="354">
        <v>6021</v>
      </c>
      <c r="J45" s="355">
        <v>5512</v>
      </c>
      <c r="K45" s="355">
        <v>5342</v>
      </c>
      <c r="L45" s="355">
        <v>5746</v>
      </c>
      <c r="M45" s="356">
        <v>5213</v>
      </c>
    </row>
    <row r="46" spans="2:13" ht="27.75" customHeight="1">
      <c r="B46" s="1210"/>
      <c r="C46" s="1211"/>
      <c r="D46" s="104"/>
      <c r="E46" s="1214" t="s">
        <v>36</v>
      </c>
      <c r="F46" s="1214"/>
      <c r="G46" s="1214"/>
      <c r="H46" s="1215"/>
      <c r="I46" s="354" t="s">
        <v>518</v>
      </c>
      <c r="J46" s="355" t="s">
        <v>518</v>
      </c>
      <c r="K46" s="355" t="s">
        <v>518</v>
      </c>
      <c r="L46" s="355" t="s">
        <v>518</v>
      </c>
      <c r="M46" s="356" t="s">
        <v>518</v>
      </c>
    </row>
    <row r="47" spans="2:13" ht="27.75" customHeight="1">
      <c r="B47" s="1210"/>
      <c r="C47" s="1211"/>
      <c r="D47" s="105"/>
      <c r="E47" s="1224" t="s">
        <v>37</v>
      </c>
      <c r="F47" s="1225"/>
      <c r="G47" s="1225"/>
      <c r="H47" s="1226"/>
      <c r="I47" s="354" t="s">
        <v>518</v>
      </c>
      <c r="J47" s="355" t="s">
        <v>518</v>
      </c>
      <c r="K47" s="355" t="s">
        <v>518</v>
      </c>
      <c r="L47" s="355" t="s">
        <v>518</v>
      </c>
      <c r="M47" s="356" t="s">
        <v>518</v>
      </c>
    </row>
    <row r="48" spans="2:13" ht="27.75" customHeight="1">
      <c r="B48" s="1210"/>
      <c r="C48" s="1211"/>
      <c r="D48" s="103"/>
      <c r="E48" s="1214" t="s">
        <v>38</v>
      </c>
      <c r="F48" s="1214"/>
      <c r="G48" s="1214"/>
      <c r="H48" s="1215"/>
      <c r="I48" s="354" t="s">
        <v>518</v>
      </c>
      <c r="J48" s="355" t="s">
        <v>518</v>
      </c>
      <c r="K48" s="355" t="s">
        <v>518</v>
      </c>
      <c r="L48" s="355" t="s">
        <v>518</v>
      </c>
      <c r="M48" s="356" t="s">
        <v>518</v>
      </c>
    </row>
    <row r="49" spans="2:13" ht="27.75" customHeight="1">
      <c r="B49" s="1212"/>
      <c r="C49" s="1213"/>
      <c r="D49" s="103"/>
      <c r="E49" s="1214" t="s">
        <v>39</v>
      </c>
      <c r="F49" s="1214"/>
      <c r="G49" s="1214"/>
      <c r="H49" s="1215"/>
      <c r="I49" s="354" t="s">
        <v>518</v>
      </c>
      <c r="J49" s="355" t="s">
        <v>518</v>
      </c>
      <c r="K49" s="355" t="s">
        <v>518</v>
      </c>
      <c r="L49" s="355" t="s">
        <v>518</v>
      </c>
      <c r="M49" s="356" t="s">
        <v>518</v>
      </c>
    </row>
    <row r="50" spans="2:13" ht="27.75" customHeight="1">
      <c r="B50" s="1208" t="s">
        <v>40</v>
      </c>
      <c r="C50" s="1209"/>
      <c r="D50" s="106"/>
      <c r="E50" s="1214" t="s">
        <v>41</v>
      </c>
      <c r="F50" s="1214"/>
      <c r="G50" s="1214"/>
      <c r="H50" s="1215"/>
      <c r="I50" s="354">
        <v>10307</v>
      </c>
      <c r="J50" s="355">
        <v>8566</v>
      </c>
      <c r="K50" s="355">
        <v>8580</v>
      </c>
      <c r="L50" s="355">
        <v>9016</v>
      </c>
      <c r="M50" s="356">
        <v>11477</v>
      </c>
    </row>
    <row r="51" spans="2:13" ht="27.75" customHeight="1">
      <c r="B51" s="1210"/>
      <c r="C51" s="1211"/>
      <c r="D51" s="103"/>
      <c r="E51" s="1214" t="s">
        <v>42</v>
      </c>
      <c r="F51" s="1214"/>
      <c r="G51" s="1214"/>
      <c r="H51" s="1215"/>
      <c r="I51" s="354">
        <v>550</v>
      </c>
      <c r="J51" s="355">
        <v>420</v>
      </c>
      <c r="K51" s="355">
        <v>311</v>
      </c>
      <c r="L51" s="355">
        <v>260</v>
      </c>
      <c r="M51" s="356">
        <v>228</v>
      </c>
    </row>
    <row r="52" spans="2:13" ht="27.75" customHeight="1">
      <c r="B52" s="1212"/>
      <c r="C52" s="1213"/>
      <c r="D52" s="103"/>
      <c r="E52" s="1214" t="s">
        <v>43</v>
      </c>
      <c r="F52" s="1214"/>
      <c r="G52" s="1214"/>
      <c r="H52" s="1215"/>
      <c r="I52" s="354">
        <v>48468</v>
      </c>
      <c r="J52" s="355">
        <v>49595</v>
      </c>
      <c r="K52" s="355">
        <v>51586</v>
      </c>
      <c r="L52" s="355">
        <v>50001</v>
      </c>
      <c r="M52" s="356">
        <v>46678</v>
      </c>
    </row>
    <row r="53" spans="2:13" ht="27.75" customHeight="1" thickBot="1">
      <c r="B53" s="1216" t="s">
        <v>44</v>
      </c>
      <c r="C53" s="1217"/>
      <c r="D53" s="107"/>
      <c r="E53" s="1218" t="s">
        <v>45</v>
      </c>
      <c r="F53" s="1218"/>
      <c r="G53" s="1218"/>
      <c r="H53" s="1219"/>
      <c r="I53" s="357">
        <v>20101</v>
      </c>
      <c r="J53" s="358">
        <v>20436</v>
      </c>
      <c r="K53" s="358">
        <v>21160</v>
      </c>
      <c r="L53" s="358">
        <v>19325</v>
      </c>
      <c r="M53" s="359">
        <v>17053</v>
      </c>
    </row>
    <row r="54" spans="2:13" ht="27.75" customHeight="1">
      <c r="B54" s="108" t="s">
        <v>46</v>
      </c>
      <c r="C54" s="109"/>
      <c r="D54" s="109"/>
      <c r="E54" s="110"/>
      <c r="F54" s="110"/>
      <c r="G54" s="110"/>
      <c r="H54" s="110"/>
      <c r="I54" s="111"/>
      <c r="J54" s="111"/>
      <c r="K54" s="111"/>
      <c r="L54" s="111"/>
      <c r="M54" s="111"/>
    </row>
    <row r="55" spans="2:13"/>
  </sheetData>
  <sheetProtection algorithmName="SHA-512" hashValue="UdYwq6cibHutT7v5aBP4FwUHFbFP+uN97Y2161KsGt3PZevRZCTsPOCYfpNEseiscah7g7Lzv+TNz1ZHUQ+mUg==" saltValue="WZG4gGQgYnZV1bIY4WXZ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38" zoomScale="70" zoomScaleNormal="70" zoomScaleSheetLayoutView="100" workbookViewId="0">
      <selection activeCell="F60" sqref="F60"/>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561</v>
      </c>
      <c r="G54" s="116" t="s">
        <v>562</v>
      </c>
      <c r="H54" s="117" t="s">
        <v>563</v>
      </c>
    </row>
    <row r="55" spans="2:8" ht="52.5" customHeight="1">
      <c r="B55" s="118"/>
      <c r="C55" s="1235" t="s">
        <v>48</v>
      </c>
      <c r="D55" s="1235"/>
      <c r="E55" s="1236"/>
      <c r="F55" s="119">
        <v>6323</v>
      </c>
      <c r="G55" s="119">
        <v>6324</v>
      </c>
      <c r="H55" s="120">
        <v>6324</v>
      </c>
    </row>
    <row r="56" spans="2:8" ht="52.5" customHeight="1">
      <c r="B56" s="121"/>
      <c r="C56" s="1237" t="s">
        <v>49</v>
      </c>
      <c r="D56" s="1237"/>
      <c r="E56" s="1238"/>
      <c r="F56" s="122">
        <v>628</v>
      </c>
      <c r="G56" s="122">
        <v>628</v>
      </c>
      <c r="H56" s="123">
        <v>1128</v>
      </c>
    </row>
    <row r="57" spans="2:8" ht="53.25" customHeight="1">
      <c r="B57" s="121"/>
      <c r="C57" s="1239" t="s">
        <v>50</v>
      </c>
      <c r="D57" s="1239"/>
      <c r="E57" s="1240"/>
      <c r="F57" s="124">
        <v>3870</v>
      </c>
      <c r="G57" s="124">
        <v>4457</v>
      </c>
      <c r="H57" s="125">
        <v>6295</v>
      </c>
    </row>
    <row r="58" spans="2:8" ht="45.75" customHeight="1">
      <c r="B58" s="126"/>
      <c r="C58" s="1227" t="s">
        <v>602</v>
      </c>
      <c r="D58" s="1228"/>
      <c r="E58" s="1229"/>
      <c r="F58" s="127">
        <v>3384</v>
      </c>
      <c r="G58" s="127">
        <v>3387</v>
      </c>
      <c r="H58" s="128">
        <v>3389</v>
      </c>
    </row>
    <row r="59" spans="2:8" ht="45.75" customHeight="1">
      <c r="B59" s="126"/>
      <c r="C59" s="1227" t="s">
        <v>603</v>
      </c>
      <c r="D59" s="1228"/>
      <c r="E59" s="1229"/>
      <c r="F59" s="127" t="s">
        <v>604</v>
      </c>
      <c r="G59" s="127" t="s">
        <v>604</v>
      </c>
      <c r="H59" s="128">
        <v>1500</v>
      </c>
    </row>
    <row r="60" spans="2:8" ht="45.75" customHeight="1">
      <c r="B60" s="126"/>
      <c r="C60" s="1227" t="s">
        <v>605</v>
      </c>
      <c r="D60" s="1228"/>
      <c r="E60" s="1229"/>
      <c r="F60" s="127">
        <v>114</v>
      </c>
      <c r="G60" s="127">
        <v>288</v>
      </c>
      <c r="H60" s="128">
        <v>431</v>
      </c>
    </row>
    <row r="61" spans="2:8" ht="45.75" customHeight="1">
      <c r="B61" s="126"/>
      <c r="C61" s="1227" t="s">
        <v>606</v>
      </c>
      <c r="D61" s="1228"/>
      <c r="E61" s="1229"/>
      <c r="F61" s="127" t="s">
        <v>604</v>
      </c>
      <c r="G61" s="127" t="s">
        <v>604</v>
      </c>
      <c r="H61" s="128">
        <v>300</v>
      </c>
    </row>
    <row r="62" spans="2:8" ht="45.75" customHeight="1" thickBot="1">
      <c r="B62" s="129"/>
      <c r="C62" s="1230" t="s">
        <v>607</v>
      </c>
      <c r="D62" s="1231"/>
      <c r="E62" s="1232"/>
      <c r="F62" s="130" t="s">
        <v>604</v>
      </c>
      <c r="G62" s="130">
        <v>300</v>
      </c>
      <c r="H62" s="131">
        <v>248</v>
      </c>
    </row>
    <row r="63" spans="2:8" ht="52.5" customHeight="1" thickBot="1">
      <c r="B63" s="132"/>
      <c r="C63" s="1233" t="s">
        <v>51</v>
      </c>
      <c r="D63" s="1233"/>
      <c r="E63" s="1234"/>
      <c r="F63" s="133">
        <v>10820</v>
      </c>
      <c r="G63" s="133">
        <v>11408</v>
      </c>
      <c r="H63" s="134">
        <v>13747</v>
      </c>
    </row>
    <row r="64" spans="2:8"/>
  </sheetData>
  <sheetProtection algorithmName="SHA-512" hashValue="wShffhlc6fKuiapZbHiyGo0jWK/j6xm48R5oEpcdr+lYLeUDfK8kT9zot3MX/vb0wX0XfPe0Z6R23x70yvcEaA==" saltValue="A1vh16SODBNBRcofIDwT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556</v>
      </c>
      <c r="G2" s="148"/>
      <c r="H2" s="149"/>
    </row>
    <row r="3" spans="1:8">
      <c r="A3" s="145" t="s">
        <v>549</v>
      </c>
      <c r="B3" s="150"/>
      <c r="C3" s="151"/>
      <c r="D3" s="152">
        <v>68947</v>
      </c>
      <c r="E3" s="153"/>
      <c r="F3" s="154">
        <v>54110</v>
      </c>
      <c r="G3" s="155"/>
      <c r="H3" s="156"/>
    </row>
    <row r="4" spans="1:8">
      <c r="A4" s="157"/>
      <c r="B4" s="158"/>
      <c r="C4" s="159"/>
      <c r="D4" s="160">
        <v>33954</v>
      </c>
      <c r="E4" s="161"/>
      <c r="F4" s="162">
        <v>30620</v>
      </c>
      <c r="G4" s="163"/>
      <c r="H4" s="164"/>
    </row>
    <row r="5" spans="1:8">
      <c r="A5" s="145" t="s">
        <v>551</v>
      </c>
      <c r="B5" s="150"/>
      <c r="C5" s="151"/>
      <c r="D5" s="152">
        <v>103122</v>
      </c>
      <c r="E5" s="153"/>
      <c r="F5" s="154">
        <v>54684</v>
      </c>
      <c r="G5" s="155"/>
      <c r="H5" s="156"/>
    </row>
    <row r="6" spans="1:8">
      <c r="A6" s="157"/>
      <c r="B6" s="158"/>
      <c r="C6" s="159"/>
      <c r="D6" s="160">
        <v>75021</v>
      </c>
      <c r="E6" s="161"/>
      <c r="F6" s="162">
        <v>32829</v>
      </c>
      <c r="G6" s="163"/>
      <c r="H6" s="164"/>
    </row>
    <row r="7" spans="1:8">
      <c r="A7" s="145" t="s">
        <v>552</v>
      </c>
      <c r="B7" s="150"/>
      <c r="C7" s="151"/>
      <c r="D7" s="152">
        <v>125910</v>
      </c>
      <c r="E7" s="153"/>
      <c r="F7" s="154">
        <v>62383</v>
      </c>
      <c r="G7" s="155"/>
      <c r="H7" s="156"/>
    </row>
    <row r="8" spans="1:8">
      <c r="A8" s="157"/>
      <c r="B8" s="158"/>
      <c r="C8" s="159"/>
      <c r="D8" s="160">
        <v>90639</v>
      </c>
      <c r="E8" s="161"/>
      <c r="F8" s="162">
        <v>35325</v>
      </c>
      <c r="G8" s="163"/>
      <c r="H8" s="164"/>
    </row>
    <row r="9" spans="1:8">
      <c r="A9" s="145" t="s">
        <v>553</v>
      </c>
      <c r="B9" s="150"/>
      <c r="C9" s="151"/>
      <c r="D9" s="152">
        <v>52823</v>
      </c>
      <c r="E9" s="153"/>
      <c r="F9" s="154">
        <v>63812</v>
      </c>
      <c r="G9" s="155"/>
      <c r="H9" s="156"/>
    </row>
    <row r="10" spans="1:8">
      <c r="A10" s="157"/>
      <c r="B10" s="158"/>
      <c r="C10" s="159"/>
      <c r="D10" s="160">
        <v>25243</v>
      </c>
      <c r="E10" s="161"/>
      <c r="F10" s="162">
        <v>33848</v>
      </c>
      <c r="G10" s="163"/>
      <c r="H10" s="164"/>
    </row>
    <row r="11" spans="1:8">
      <c r="A11" s="145" t="s">
        <v>554</v>
      </c>
      <c r="B11" s="150"/>
      <c r="C11" s="151"/>
      <c r="D11" s="152">
        <v>47322</v>
      </c>
      <c r="E11" s="153"/>
      <c r="F11" s="154">
        <v>54225</v>
      </c>
      <c r="G11" s="155"/>
      <c r="H11" s="156"/>
    </row>
    <row r="12" spans="1:8">
      <c r="A12" s="157"/>
      <c r="B12" s="158"/>
      <c r="C12" s="165"/>
      <c r="D12" s="160">
        <v>28936</v>
      </c>
      <c r="E12" s="161"/>
      <c r="F12" s="162">
        <v>27337</v>
      </c>
      <c r="G12" s="163"/>
      <c r="H12" s="164"/>
    </row>
    <row r="13" spans="1:8">
      <c r="A13" s="145"/>
      <c r="B13" s="150"/>
      <c r="C13" s="166"/>
      <c r="D13" s="167">
        <v>79625</v>
      </c>
      <c r="E13" s="168"/>
      <c r="F13" s="169">
        <v>57843</v>
      </c>
      <c r="G13" s="170"/>
      <c r="H13" s="156"/>
    </row>
    <row r="14" spans="1:8">
      <c r="A14" s="157"/>
      <c r="B14" s="158"/>
      <c r="C14" s="159"/>
      <c r="D14" s="160">
        <v>50759</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8.94</v>
      </c>
      <c r="C19" s="171">
        <f>ROUND(VALUE(SUBSTITUTE(実質収支比率等に係る経年分析!G$48,"▲","-")),2)</f>
        <v>10.23</v>
      </c>
      <c r="D19" s="171">
        <f>ROUND(VALUE(SUBSTITUTE(実質収支比率等に係る経年分析!H$48,"▲","-")),2)</f>
        <v>8.25</v>
      </c>
      <c r="E19" s="171">
        <f>ROUND(VALUE(SUBSTITUTE(実質収支比率等に係る経年分析!I$48,"▲","-")),2)</f>
        <v>13.16</v>
      </c>
      <c r="F19" s="171">
        <f>ROUND(VALUE(SUBSTITUTE(実質収支比率等に係る経年分析!J$48,"▲","-")),2)</f>
        <v>16.12</v>
      </c>
    </row>
    <row r="20" spans="1:11">
      <c r="A20" s="171" t="s">
        <v>55</v>
      </c>
      <c r="B20" s="171">
        <f>ROUND(VALUE(SUBSTITUTE(実質収支比率等に係る経年分析!F$47,"▲","-")),2)</f>
        <v>28.48</v>
      </c>
      <c r="C20" s="171">
        <f>ROUND(VALUE(SUBSTITUTE(実質収支比率等に係る経年分析!G$47,"▲","-")),2)</f>
        <v>26.72</v>
      </c>
      <c r="D20" s="171">
        <f>ROUND(VALUE(SUBSTITUTE(実質収支比率等に係る経年分析!H$47,"▲","-")),2)</f>
        <v>26.69</v>
      </c>
      <c r="E20" s="171">
        <f>ROUND(VALUE(SUBSTITUTE(実質収支比率等に係る経年分析!I$47,"▲","-")),2)</f>
        <v>25.83</v>
      </c>
      <c r="F20" s="171">
        <f>ROUND(VALUE(SUBSTITUTE(実質収支比率等に係る経年分析!J$47,"▲","-")),2)</f>
        <v>24.4</v>
      </c>
    </row>
    <row r="21" spans="1:11">
      <c r="A21" s="171" t="s">
        <v>56</v>
      </c>
      <c r="B21" s="171">
        <f>IF(ISNUMBER(VALUE(SUBSTITUTE(実質収支比率等に係る経年分析!F$49,"▲","-"))),ROUND(VALUE(SUBSTITUTE(実質収支比率等に係る経年分析!F$49,"▲","-")),2),NA())</f>
        <v>-0.54</v>
      </c>
      <c r="C21" s="171">
        <f>IF(ISNUMBER(VALUE(SUBSTITUTE(実質収支比率等に係る経年分析!G$49,"▲","-"))),ROUND(VALUE(SUBSTITUTE(実質収支比率等に係る経年分析!G$49,"▲","-")),2),NA())</f>
        <v>5.49</v>
      </c>
      <c r="D21" s="171">
        <f>IF(ISNUMBER(VALUE(SUBSTITUTE(実質収支比率等に係る経年分析!H$49,"▲","-"))),ROUND(VALUE(SUBSTITUTE(実質収支比率等に係る経年分析!H$49,"▲","-")),2),NA())</f>
        <v>-1.96</v>
      </c>
      <c r="E21" s="171">
        <f>IF(ISNUMBER(VALUE(SUBSTITUTE(実質収支比率等に係る経年分析!I$49,"▲","-"))),ROUND(VALUE(SUBSTITUTE(実質収支比率等に係る経年分析!I$49,"▲","-")),2),NA())</f>
        <v>7.32</v>
      </c>
      <c r="F21" s="171">
        <f>IF(ISNUMBER(VALUE(SUBSTITUTE(実質収支比率等に係る経年分析!J$49,"▲","-"))),ROUND(VALUE(SUBSTITUTE(実質収支比率等に係る経年分析!J$49,"▲","-")),2),NA())</f>
        <v>3.69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0.05</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0.03</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0.01</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#N/A</v>
      </c>
      <c r="I28" s="172">
        <f>IF(ROUND(VALUE(SUBSTITUTE(連結実質赤字比率に係る赤字・黒字の構成分析!I$42,"▲", "-")), 2) &gt;= 0, ABS(ROUND(VALUE(SUBSTITUTE(連結実質赤字比率に係る赤字・黒字の構成分析!I$42,"▲", "-")), 2)), NA())</f>
        <v>0</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0.19</v>
      </c>
    </row>
    <row r="30" spans="1:11">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2.78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2.2400000000000002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1.1000000000000001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0.28999999999999998</v>
      </c>
    </row>
    <row r="31" spans="1:11">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0.65</v>
      </c>
    </row>
    <row r="32" spans="1:11">
      <c r="A32" s="172" t="str">
        <f>IF(連結実質赤字比率に係る赤字・黒字の構成分析!C$38="",NA(),連結実質赤字比率に係る赤字・黒字の構成分析!C$38)</f>
        <v>港湾上屋事業特別会計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11.06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16.12</v>
      </c>
    </row>
    <row r="36" spans="1:16">
      <c r="A36" s="172" t="str">
        <f>IF(連結実質赤字比率に係る赤字・黒字の構成分析!C$34="",NA(),連結実質赤字比率に係る赤字・黒字の構成分析!C$34)</f>
        <v>工業用水道事業会計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16.149999999999999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19.05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3933</v>
      </c>
      <c r="E42" s="173"/>
      <c r="F42" s="173"/>
      <c r="G42" s="173">
        <f>'実質公債費比率（分子）の構造'!L$52</f>
        <v>4140</v>
      </c>
      <c r="H42" s="173"/>
      <c r="I42" s="173"/>
      <c r="J42" s="173">
        <f>'実質公債費比率（分子）の構造'!M$52</f>
        <v>4193</v>
      </c>
      <c r="K42" s="173"/>
      <c r="L42" s="173"/>
      <c r="M42" s="173">
        <f>'実質公債費比率（分子）の構造'!N$52</f>
        <v>4247</v>
      </c>
      <c r="N42" s="173"/>
      <c r="O42" s="173"/>
      <c r="P42" s="173">
        <f>'実質公債費比率（分子）の構造'!O$52</f>
        <v>4465</v>
      </c>
    </row>
    <row r="43" spans="1:16">
      <c r="A43" s="173" t="s">
        <v>64</v>
      </c>
      <c r="B43" s="173">
        <f>'実質公債費比率（分子）の構造'!K$51</f>
        <v>0</v>
      </c>
      <c r="C43" s="173"/>
      <c r="D43" s="173"/>
      <c r="E43" s="173">
        <f>'実質公債費比率（分子）の構造'!L$51</f>
        <v>1</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74</v>
      </c>
      <c r="C44" s="173"/>
      <c r="D44" s="173"/>
      <c r="E44" s="173">
        <f>'実質公債費比率（分子）の構造'!L$50</f>
        <v>66</v>
      </c>
      <c r="F44" s="173"/>
      <c r="G44" s="173"/>
      <c r="H44" s="173">
        <f>'実質公債費比率（分子）の構造'!M$50</f>
        <v>66</v>
      </c>
      <c r="I44" s="173"/>
      <c r="J44" s="173"/>
      <c r="K44" s="173">
        <f>'実質公債費比率（分子）の構造'!N$50</f>
        <v>64</v>
      </c>
      <c r="L44" s="173"/>
      <c r="M44" s="173"/>
      <c r="N44" s="173">
        <f>'実質公債費比率（分子）の構造'!O$50</f>
        <v>27</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940</v>
      </c>
      <c r="C46" s="173"/>
      <c r="D46" s="173"/>
      <c r="E46" s="173">
        <f>'実質公債費比率（分子）の構造'!L$48</f>
        <v>995</v>
      </c>
      <c r="F46" s="173"/>
      <c r="G46" s="173"/>
      <c r="H46" s="173">
        <f>'実質公債費比率（分子）の構造'!M$48</f>
        <v>1001</v>
      </c>
      <c r="I46" s="173"/>
      <c r="J46" s="173"/>
      <c r="K46" s="173">
        <f>'実質公債費比率（分子）の構造'!N$48</f>
        <v>896</v>
      </c>
      <c r="L46" s="173"/>
      <c r="M46" s="173"/>
      <c r="N46" s="173">
        <f>'実質公債費比率（分子）の構造'!O$48</f>
        <v>921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4521</v>
      </c>
      <c r="C49" s="173"/>
      <c r="D49" s="173"/>
      <c r="E49" s="173">
        <f>'実質公債費比率（分子）の構造'!L$45</f>
        <v>4844</v>
      </c>
      <c r="F49" s="173"/>
      <c r="G49" s="173"/>
      <c r="H49" s="173">
        <f>'実質公債費比率（分子）の構造'!M$45</f>
        <v>4844</v>
      </c>
      <c r="I49" s="173"/>
      <c r="J49" s="173"/>
      <c r="K49" s="173">
        <f>'実質公債費比率（分子）の構造'!N$45</f>
        <v>5076</v>
      </c>
      <c r="L49" s="173"/>
      <c r="M49" s="173"/>
      <c r="N49" s="173">
        <f>'実質公債費比率（分子）の構造'!O$45</f>
        <v>5035</v>
      </c>
      <c r="O49" s="173"/>
      <c r="P49" s="173"/>
    </row>
    <row r="50" spans="1:16">
      <c r="A50" s="173" t="s">
        <v>71</v>
      </c>
      <c r="B50" s="173" t="e">
        <f>NA()</f>
        <v>#N/A</v>
      </c>
      <c r="C50" s="173">
        <f>IF(ISNUMBER('実質公債費比率（分子）の構造'!K$53),'実質公債費比率（分子）の構造'!K$53,NA())</f>
        <v>1602</v>
      </c>
      <c r="D50" s="173" t="e">
        <f>NA()</f>
        <v>#N/A</v>
      </c>
      <c r="E50" s="173" t="e">
        <f>NA()</f>
        <v>#N/A</v>
      </c>
      <c r="F50" s="173">
        <f>IF(ISNUMBER('実質公債費比率（分子）の構造'!L$53),'実質公債費比率（分子）の構造'!L$53,NA())</f>
        <v>1766</v>
      </c>
      <c r="G50" s="173" t="e">
        <f>NA()</f>
        <v>#N/A</v>
      </c>
      <c r="H50" s="173" t="e">
        <f>NA()</f>
        <v>#N/A</v>
      </c>
      <c r="I50" s="173">
        <f>IF(ISNUMBER('実質公債費比率（分子）の構造'!M$53),'実質公債費比率（分子）の構造'!M$53,NA())</f>
        <v>1718</v>
      </c>
      <c r="J50" s="173" t="e">
        <f>NA()</f>
        <v>#N/A</v>
      </c>
      <c r="K50" s="173" t="e">
        <f>NA()</f>
        <v>#N/A</v>
      </c>
      <c r="L50" s="173">
        <f>IF(ISNUMBER('実質公債費比率（分子）の構造'!N$53),'実質公債費比率（分子）の構造'!N$53,NA())</f>
        <v>1789</v>
      </c>
      <c r="M50" s="173" t="e">
        <f>NA()</f>
        <v>#N/A</v>
      </c>
      <c r="N50" s="173" t="e">
        <f>NA()</f>
        <v>#N/A</v>
      </c>
      <c r="O50" s="173">
        <f>IF(ISNUMBER('実質公債費比率（分子）の構造'!O$53),'実質公債費比率（分子）の構造'!O$53,NA())</f>
        <v>1518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48468</v>
      </c>
      <c r="E56" s="172"/>
      <c r="F56" s="172"/>
      <c r="G56" s="172">
        <f>'将来負担比率（分子）の構造'!J$52</f>
        <v>49595</v>
      </c>
      <c r="H56" s="172"/>
      <c r="I56" s="172"/>
      <c r="J56" s="172">
        <f>'将来負担比率（分子）の構造'!K$52</f>
        <v>51586</v>
      </c>
      <c r="K56" s="172"/>
      <c r="L56" s="172"/>
      <c r="M56" s="172">
        <f>'将来負担比率（分子）の構造'!L$52</f>
        <v>50001</v>
      </c>
      <c r="N56" s="172"/>
      <c r="O56" s="172"/>
      <c r="P56" s="172">
        <f>'将来負担比率（分子）の構造'!M$52</f>
        <v>46678</v>
      </c>
    </row>
    <row r="57" spans="1:16">
      <c r="A57" s="172" t="s">
        <v>42</v>
      </c>
      <c r="B57" s="172"/>
      <c r="C57" s="172"/>
      <c r="D57" s="172">
        <f>'将来負担比率（分子）の構造'!I$51</f>
        <v>550</v>
      </c>
      <c r="E57" s="172"/>
      <c r="F57" s="172"/>
      <c r="G57" s="172">
        <f>'将来負担比率（分子）の構造'!J$51</f>
        <v>420</v>
      </c>
      <c r="H57" s="172"/>
      <c r="I57" s="172"/>
      <c r="J57" s="172">
        <f>'将来負担比率（分子）の構造'!K$51</f>
        <v>311</v>
      </c>
      <c r="K57" s="172"/>
      <c r="L57" s="172"/>
      <c r="M57" s="172">
        <f>'将来負担比率（分子）の構造'!L$51</f>
        <v>260</v>
      </c>
      <c r="N57" s="172"/>
      <c r="O57" s="172"/>
      <c r="P57" s="172">
        <f>'将来負担比率（分子）の構造'!M$51</f>
        <v>228</v>
      </c>
    </row>
    <row r="58" spans="1:16">
      <c r="A58" s="172" t="s">
        <v>41</v>
      </c>
      <c r="B58" s="172"/>
      <c r="C58" s="172"/>
      <c r="D58" s="172">
        <f>'将来負担比率（分子）の構造'!I$50</f>
        <v>10307</v>
      </c>
      <c r="E58" s="172"/>
      <c r="F58" s="172"/>
      <c r="G58" s="172">
        <f>'将来負担比率（分子）の構造'!J$50</f>
        <v>8566</v>
      </c>
      <c r="H58" s="172"/>
      <c r="I58" s="172"/>
      <c r="J58" s="172">
        <f>'将来負担比率（分子）の構造'!K$50</f>
        <v>8580</v>
      </c>
      <c r="K58" s="172"/>
      <c r="L58" s="172"/>
      <c r="M58" s="172">
        <f>'将来負担比率（分子）の構造'!L$50</f>
        <v>9016</v>
      </c>
      <c r="N58" s="172"/>
      <c r="O58" s="172"/>
      <c r="P58" s="172">
        <f>'将来負担比率（分子）の構造'!M$50</f>
        <v>11477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6021</v>
      </c>
      <c r="C62" s="172"/>
      <c r="D62" s="172"/>
      <c r="E62" s="172">
        <f>'将来負担比率（分子）の構造'!J$45</f>
        <v>5512</v>
      </c>
      <c r="F62" s="172"/>
      <c r="G62" s="172"/>
      <c r="H62" s="172">
        <f>'将来負担比率（分子）の構造'!K$45</f>
        <v>5342</v>
      </c>
      <c r="I62" s="172"/>
      <c r="J62" s="172"/>
      <c r="K62" s="172">
        <f>'将来負担比率（分子）の構造'!L$45</f>
        <v>5746</v>
      </c>
      <c r="L62" s="172"/>
      <c r="M62" s="172"/>
      <c r="N62" s="172">
        <f>'将来負担比率（分子）の構造'!M$45</f>
        <v>5213</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14541</v>
      </c>
      <c r="C64" s="172"/>
      <c r="D64" s="172"/>
      <c r="E64" s="172">
        <f>'将来負担比率（分子）の構造'!J$43</f>
        <v>13573</v>
      </c>
      <c r="F64" s="172"/>
      <c r="G64" s="172"/>
      <c r="H64" s="172">
        <f>'将来負担比率（分子）の構造'!K$43</f>
        <v>13043</v>
      </c>
      <c r="I64" s="172"/>
      <c r="J64" s="172"/>
      <c r="K64" s="172">
        <f>'将来負担比率（分子）の構造'!L$43</f>
        <v>11983</v>
      </c>
      <c r="L64" s="172"/>
      <c r="M64" s="172"/>
      <c r="N64" s="172">
        <f>'将来負担比率（分子）の構造'!M$43</f>
        <v>11644</v>
      </c>
      <c r="O64" s="172"/>
      <c r="P64" s="172"/>
    </row>
    <row r="65" spans="1:16">
      <c r="A65" s="172" t="s">
        <v>32</v>
      </c>
      <c r="B65" s="172">
        <f>'将来負担比率（分子）の構造'!I$42</f>
        <v>267</v>
      </c>
      <c r="C65" s="172"/>
      <c r="D65" s="172"/>
      <c r="E65" s="172">
        <f>'将来負担比率（分子）の構造'!J$42</f>
        <v>203</v>
      </c>
      <c r="F65" s="172"/>
      <c r="G65" s="172"/>
      <c r="H65" s="172">
        <f>'将来負担比率（分子）の構造'!K$42</f>
        <v>139</v>
      </c>
      <c r="I65" s="172"/>
      <c r="J65" s="172"/>
      <c r="K65" s="172">
        <f>'将来負担比率（分子）の構造'!L$42</f>
        <v>76</v>
      </c>
      <c r="L65" s="172"/>
      <c r="M65" s="172"/>
      <c r="N65" s="172">
        <f>'将来負担比率（分子）の構造'!M$42</f>
        <v>24</v>
      </c>
      <c r="O65" s="172"/>
      <c r="P65" s="172"/>
    </row>
    <row r="66" spans="1:16">
      <c r="A66" s="172" t="s">
        <v>31</v>
      </c>
      <c r="B66" s="172">
        <f>'将来負担比率（分子）の構造'!I$41</f>
        <v>58598</v>
      </c>
      <c r="C66" s="172"/>
      <c r="D66" s="172"/>
      <c r="E66" s="172">
        <f>'将来負担比率（分子）の構造'!J$41</f>
        <v>59729</v>
      </c>
      <c r="F66" s="172"/>
      <c r="G66" s="172"/>
      <c r="H66" s="172">
        <f>'将来負担比率（分子）の構造'!K$41</f>
        <v>63113</v>
      </c>
      <c r="I66" s="172"/>
      <c r="J66" s="172"/>
      <c r="K66" s="172">
        <f>'将来負担比率（分子）の構造'!L$41</f>
        <v>60797</v>
      </c>
      <c r="L66" s="172"/>
      <c r="M66" s="172"/>
      <c r="N66" s="172">
        <f>'将来負担比率（分子）の構造'!M$41</f>
        <v>58557</v>
      </c>
      <c r="O66" s="172"/>
      <c r="P66" s="172"/>
    </row>
    <row r="67" spans="1:16">
      <c r="A67" s="172" t="s">
        <v>75</v>
      </c>
      <c r="B67" s="172" t="e">
        <f>NA()</f>
        <v>#N/A</v>
      </c>
      <c r="C67" s="172">
        <f>IF(ISNUMBER('将来負担比率（分子）の構造'!I$53), IF('将来負担比率（分子）の構造'!I$53 &lt; 0, 0, '将来負担比率（分子）の構造'!I$53), NA())</f>
        <v>20101</v>
      </c>
      <c r="D67" s="172" t="e">
        <f>NA()</f>
        <v>#N/A</v>
      </c>
      <c r="E67" s="172" t="e">
        <f>NA()</f>
        <v>#N/A</v>
      </c>
      <c r="F67" s="172">
        <f>IF(ISNUMBER('将来負担比率（分子）の構造'!J$53), IF('将来負担比率（分子）の構造'!J$53 &lt; 0, 0, '将来負担比率（分子）の構造'!J$53), NA())</f>
        <v>20436</v>
      </c>
      <c r="G67" s="172" t="e">
        <f>NA()</f>
        <v>#N/A</v>
      </c>
      <c r="H67" s="172" t="e">
        <f>NA()</f>
        <v>#N/A</v>
      </c>
      <c r="I67" s="172">
        <f>IF(ISNUMBER('将来負担比率（分子）の構造'!K$53), IF('将来負担比率（分子）の構造'!K$53 &lt; 0, 0, '将来負担比率（分子）の構造'!K$53), NA())</f>
        <v>21160</v>
      </c>
      <c r="J67" s="172" t="e">
        <f>NA()</f>
        <v>#N/A</v>
      </c>
      <c r="K67" s="172" t="e">
        <f>NA()</f>
        <v>#N/A</v>
      </c>
      <c r="L67" s="172">
        <f>IF(ISNUMBER('将来負担比率（分子）の構造'!L$53), IF('将来負担比率（分子）の構造'!L$53 &lt; 0, 0, '将来負担比率（分子）の構造'!L$53), NA())</f>
        <v>19325</v>
      </c>
      <c r="M67" s="172" t="e">
        <f>NA()</f>
        <v>#N/A</v>
      </c>
      <c r="N67" s="172" t="e">
        <f>NA()</f>
        <v>#N/A</v>
      </c>
      <c r="O67" s="172">
        <f>IF(ISNUMBER('将来負担比率（分子）の構造'!M$53), IF('将来負担比率（分子）の構造'!M$53 &lt; 0, 0, '将来負担比率（分子）の構造'!M$53), NA())</f>
        <v>17053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6323</v>
      </c>
      <c r="C72" s="176">
        <f>基金残高に係る経年分析!G55</f>
        <v>6324</v>
      </c>
      <c r="D72" s="176">
        <f>基金残高に係る経年分析!H55</f>
        <v>6324</v>
      </c>
    </row>
    <row r="73" spans="1:16">
      <c r="A73" s="175" t="s">
        <v>78</v>
      </c>
      <c r="B73" s="176">
        <f>基金残高に係る経年分析!F56</f>
        <v>628</v>
      </c>
      <c r="C73" s="176">
        <f>基金残高に係る経年分析!G56</f>
        <v>628</v>
      </c>
      <c r="D73" s="176">
        <f>基金残高に係る経年分析!H56</f>
        <v>1128</v>
      </c>
    </row>
    <row r="74" spans="1:16">
      <c r="A74" s="175" t="s">
        <v>79</v>
      </c>
      <c r="B74" s="176">
        <f>基金残高に係る経年分析!F57</f>
        <v>3870</v>
      </c>
      <c r="C74" s="176">
        <f>基金残高に係る経年分析!G57</f>
        <v>4457</v>
      </c>
      <c r="D74" s="176">
        <f>基金残高に係る経年分析!H57</f>
        <v>6295</v>
      </c>
    </row>
  </sheetData>
  <sheetProtection algorithmName="SHA-512" hashValue="ugcREUQ+I/N1KQgWdSQB6F20ZP9SSTGsqs4hRuzwrdB45vqyyPBaz3zVDMY8pILJmhRqHRrzca349P8g5Nql+A==" saltValue="fh8McTArR7Qiyoxb9nNx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0" workbookViewId="0">
      <selection activeCell="R20" sqref="R20:Y20"/>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210</v>
      </c>
      <c r="DI1" s="748"/>
      <c r="DJ1" s="748"/>
      <c r="DK1" s="748"/>
      <c r="DL1" s="748"/>
      <c r="DM1" s="748"/>
      <c r="DN1" s="749"/>
      <c r="DO1" s="212"/>
      <c r="DP1" s="747" t="s">
        <v>211</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215</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44" t="s">
        <v>219</v>
      </c>
      <c r="AQ4" s="744"/>
      <c r="AR4" s="744"/>
      <c r="AS4" s="744"/>
      <c r="AT4" s="744"/>
      <c r="AU4" s="744"/>
      <c r="AV4" s="744"/>
      <c r="AW4" s="744"/>
      <c r="AX4" s="744"/>
      <c r="AY4" s="744"/>
      <c r="AZ4" s="744"/>
      <c r="BA4" s="744"/>
      <c r="BB4" s="744"/>
      <c r="BC4" s="744"/>
      <c r="BD4" s="744"/>
      <c r="BE4" s="744"/>
      <c r="BF4" s="744"/>
      <c r="BG4" s="744" t="s">
        <v>220</v>
      </c>
      <c r="BH4" s="744"/>
      <c r="BI4" s="744"/>
      <c r="BJ4" s="744"/>
      <c r="BK4" s="744"/>
      <c r="BL4" s="744"/>
      <c r="BM4" s="744"/>
      <c r="BN4" s="744"/>
      <c r="BO4" s="744" t="s">
        <v>217</v>
      </c>
      <c r="BP4" s="744"/>
      <c r="BQ4" s="744"/>
      <c r="BR4" s="744"/>
      <c r="BS4" s="744" t="s">
        <v>221</v>
      </c>
      <c r="BT4" s="744"/>
      <c r="BU4" s="744"/>
      <c r="BV4" s="744"/>
      <c r="BW4" s="744"/>
      <c r="BX4" s="744"/>
      <c r="BY4" s="744"/>
      <c r="BZ4" s="744"/>
      <c r="CA4" s="744"/>
      <c r="CB4" s="744"/>
      <c r="CD4" s="731" t="s">
        <v>222</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c r="B5" s="697" t="s">
        <v>223</v>
      </c>
      <c r="C5" s="698"/>
      <c r="D5" s="698"/>
      <c r="E5" s="698"/>
      <c r="F5" s="698"/>
      <c r="G5" s="698"/>
      <c r="H5" s="698"/>
      <c r="I5" s="698"/>
      <c r="J5" s="698"/>
      <c r="K5" s="698"/>
      <c r="L5" s="698"/>
      <c r="M5" s="698"/>
      <c r="N5" s="698"/>
      <c r="O5" s="698"/>
      <c r="P5" s="698"/>
      <c r="Q5" s="699"/>
      <c r="R5" s="682">
        <v>15766899</v>
      </c>
      <c r="S5" s="683"/>
      <c r="T5" s="683"/>
      <c r="U5" s="683"/>
      <c r="V5" s="683"/>
      <c r="W5" s="683"/>
      <c r="X5" s="683"/>
      <c r="Y5" s="726"/>
      <c r="Z5" s="745">
        <v>33.700000000000003</v>
      </c>
      <c r="AA5" s="745"/>
      <c r="AB5" s="745"/>
      <c r="AC5" s="745"/>
      <c r="AD5" s="746">
        <v>15766899</v>
      </c>
      <c r="AE5" s="746"/>
      <c r="AF5" s="746"/>
      <c r="AG5" s="746"/>
      <c r="AH5" s="746"/>
      <c r="AI5" s="746"/>
      <c r="AJ5" s="746"/>
      <c r="AK5" s="746"/>
      <c r="AL5" s="727">
        <v>63.1</v>
      </c>
      <c r="AM5" s="702"/>
      <c r="AN5" s="702"/>
      <c r="AO5" s="728"/>
      <c r="AP5" s="697" t="s">
        <v>224</v>
      </c>
      <c r="AQ5" s="698"/>
      <c r="AR5" s="698"/>
      <c r="AS5" s="698"/>
      <c r="AT5" s="698"/>
      <c r="AU5" s="698"/>
      <c r="AV5" s="698"/>
      <c r="AW5" s="698"/>
      <c r="AX5" s="698"/>
      <c r="AY5" s="698"/>
      <c r="AZ5" s="698"/>
      <c r="BA5" s="698"/>
      <c r="BB5" s="698"/>
      <c r="BC5" s="698"/>
      <c r="BD5" s="698"/>
      <c r="BE5" s="698"/>
      <c r="BF5" s="699"/>
      <c r="BG5" s="629">
        <v>15766145</v>
      </c>
      <c r="BH5" s="630"/>
      <c r="BI5" s="630"/>
      <c r="BJ5" s="630"/>
      <c r="BK5" s="630"/>
      <c r="BL5" s="630"/>
      <c r="BM5" s="630"/>
      <c r="BN5" s="631"/>
      <c r="BO5" s="656">
        <v>100</v>
      </c>
      <c r="BP5" s="656"/>
      <c r="BQ5" s="656"/>
      <c r="BR5" s="656"/>
      <c r="BS5" s="657">
        <v>311705</v>
      </c>
      <c r="BT5" s="657"/>
      <c r="BU5" s="657"/>
      <c r="BV5" s="657"/>
      <c r="BW5" s="657"/>
      <c r="BX5" s="657"/>
      <c r="BY5" s="657"/>
      <c r="BZ5" s="657"/>
      <c r="CA5" s="657"/>
      <c r="CB5" s="715"/>
      <c r="CD5" s="731" t="s">
        <v>219</v>
      </c>
      <c r="CE5" s="732"/>
      <c r="CF5" s="732"/>
      <c r="CG5" s="732"/>
      <c r="CH5" s="732"/>
      <c r="CI5" s="732"/>
      <c r="CJ5" s="732"/>
      <c r="CK5" s="732"/>
      <c r="CL5" s="732"/>
      <c r="CM5" s="732"/>
      <c r="CN5" s="732"/>
      <c r="CO5" s="732"/>
      <c r="CP5" s="732"/>
      <c r="CQ5" s="733"/>
      <c r="CR5" s="731" t="s">
        <v>225</v>
      </c>
      <c r="CS5" s="732"/>
      <c r="CT5" s="732"/>
      <c r="CU5" s="732"/>
      <c r="CV5" s="732"/>
      <c r="CW5" s="732"/>
      <c r="CX5" s="732"/>
      <c r="CY5" s="733"/>
      <c r="CZ5" s="731" t="s">
        <v>217</v>
      </c>
      <c r="DA5" s="732"/>
      <c r="DB5" s="732"/>
      <c r="DC5" s="733"/>
      <c r="DD5" s="731" t="s">
        <v>226</v>
      </c>
      <c r="DE5" s="732"/>
      <c r="DF5" s="732"/>
      <c r="DG5" s="732"/>
      <c r="DH5" s="732"/>
      <c r="DI5" s="732"/>
      <c r="DJ5" s="732"/>
      <c r="DK5" s="732"/>
      <c r="DL5" s="732"/>
      <c r="DM5" s="732"/>
      <c r="DN5" s="732"/>
      <c r="DO5" s="732"/>
      <c r="DP5" s="733"/>
      <c r="DQ5" s="731" t="s">
        <v>227</v>
      </c>
      <c r="DR5" s="732"/>
      <c r="DS5" s="732"/>
      <c r="DT5" s="732"/>
      <c r="DU5" s="732"/>
      <c r="DV5" s="732"/>
      <c r="DW5" s="732"/>
      <c r="DX5" s="732"/>
      <c r="DY5" s="732"/>
      <c r="DZ5" s="732"/>
      <c r="EA5" s="732"/>
      <c r="EB5" s="732"/>
      <c r="EC5" s="733"/>
    </row>
    <row r="6" spans="2:143" ht="11.25" customHeight="1">
      <c r="B6" s="626" t="s">
        <v>228</v>
      </c>
      <c r="C6" s="627"/>
      <c r="D6" s="627"/>
      <c r="E6" s="627"/>
      <c r="F6" s="627"/>
      <c r="G6" s="627"/>
      <c r="H6" s="627"/>
      <c r="I6" s="627"/>
      <c r="J6" s="627"/>
      <c r="K6" s="627"/>
      <c r="L6" s="627"/>
      <c r="M6" s="627"/>
      <c r="N6" s="627"/>
      <c r="O6" s="627"/>
      <c r="P6" s="627"/>
      <c r="Q6" s="628"/>
      <c r="R6" s="629">
        <v>411366</v>
      </c>
      <c r="S6" s="630"/>
      <c r="T6" s="630"/>
      <c r="U6" s="630"/>
      <c r="V6" s="630"/>
      <c r="W6" s="630"/>
      <c r="X6" s="630"/>
      <c r="Y6" s="631"/>
      <c r="Z6" s="656">
        <v>0.9</v>
      </c>
      <c r="AA6" s="656"/>
      <c r="AB6" s="656"/>
      <c r="AC6" s="656"/>
      <c r="AD6" s="657">
        <v>411366</v>
      </c>
      <c r="AE6" s="657"/>
      <c r="AF6" s="657"/>
      <c r="AG6" s="657"/>
      <c r="AH6" s="657"/>
      <c r="AI6" s="657"/>
      <c r="AJ6" s="657"/>
      <c r="AK6" s="657"/>
      <c r="AL6" s="632">
        <v>1.6</v>
      </c>
      <c r="AM6" s="633"/>
      <c r="AN6" s="633"/>
      <c r="AO6" s="658"/>
      <c r="AP6" s="626" t="s">
        <v>229</v>
      </c>
      <c r="AQ6" s="627"/>
      <c r="AR6" s="627"/>
      <c r="AS6" s="627"/>
      <c r="AT6" s="627"/>
      <c r="AU6" s="627"/>
      <c r="AV6" s="627"/>
      <c r="AW6" s="627"/>
      <c r="AX6" s="627"/>
      <c r="AY6" s="627"/>
      <c r="AZ6" s="627"/>
      <c r="BA6" s="627"/>
      <c r="BB6" s="627"/>
      <c r="BC6" s="627"/>
      <c r="BD6" s="627"/>
      <c r="BE6" s="627"/>
      <c r="BF6" s="628"/>
      <c r="BG6" s="629">
        <v>15766145</v>
      </c>
      <c r="BH6" s="630"/>
      <c r="BI6" s="630"/>
      <c r="BJ6" s="630"/>
      <c r="BK6" s="630"/>
      <c r="BL6" s="630"/>
      <c r="BM6" s="630"/>
      <c r="BN6" s="631"/>
      <c r="BO6" s="656">
        <v>100</v>
      </c>
      <c r="BP6" s="656"/>
      <c r="BQ6" s="656"/>
      <c r="BR6" s="656"/>
      <c r="BS6" s="657">
        <v>311705</v>
      </c>
      <c r="BT6" s="657"/>
      <c r="BU6" s="657"/>
      <c r="BV6" s="657"/>
      <c r="BW6" s="657"/>
      <c r="BX6" s="657"/>
      <c r="BY6" s="657"/>
      <c r="BZ6" s="657"/>
      <c r="CA6" s="657"/>
      <c r="CB6" s="715"/>
      <c r="CD6" s="685" t="s">
        <v>230</v>
      </c>
      <c r="CE6" s="686"/>
      <c r="CF6" s="686"/>
      <c r="CG6" s="686"/>
      <c r="CH6" s="686"/>
      <c r="CI6" s="686"/>
      <c r="CJ6" s="686"/>
      <c r="CK6" s="686"/>
      <c r="CL6" s="686"/>
      <c r="CM6" s="686"/>
      <c r="CN6" s="686"/>
      <c r="CO6" s="686"/>
      <c r="CP6" s="686"/>
      <c r="CQ6" s="687"/>
      <c r="CR6" s="629">
        <v>234757</v>
      </c>
      <c r="CS6" s="630"/>
      <c r="CT6" s="630"/>
      <c r="CU6" s="630"/>
      <c r="CV6" s="630"/>
      <c r="CW6" s="630"/>
      <c r="CX6" s="630"/>
      <c r="CY6" s="631"/>
      <c r="CZ6" s="727">
        <v>0.6</v>
      </c>
      <c r="DA6" s="702"/>
      <c r="DB6" s="702"/>
      <c r="DC6" s="730"/>
      <c r="DD6" s="635" t="s">
        <v>128</v>
      </c>
      <c r="DE6" s="630"/>
      <c r="DF6" s="630"/>
      <c r="DG6" s="630"/>
      <c r="DH6" s="630"/>
      <c r="DI6" s="630"/>
      <c r="DJ6" s="630"/>
      <c r="DK6" s="630"/>
      <c r="DL6" s="630"/>
      <c r="DM6" s="630"/>
      <c r="DN6" s="630"/>
      <c r="DO6" s="630"/>
      <c r="DP6" s="631"/>
      <c r="DQ6" s="635">
        <v>234757</v>
      </c>
      <c r="DR6" s="630"/>
      <c r="DS6" s="630"/>
      <c r="DT6" s="630"/>
      <c r="DU6" s="630"/>
      <c r="DV6" s="630"/>
      <c r="DW6" s="630"/>
      <c r="DX6" s="630"/>
      <c r="DY6" s="630"/>
      <c r="DZ6" s="630"/>
      <c r="EA6" s="630"/>
      <c r="EB6" s="630"/>
      <c r="EC6" s="674"/>
    </row>
    <row r="7" spans="2:143" ht="11.25" customHeight="1">
      <c r="B7" s="626" t="s">
        <v>231</v>
      </c>
      <c r="C7" s="627"/>
      <c r="D7" s="627"/>
      <c r="E7" s="627"/>
      <c r="F7" s="627"/>
      <c r="G7" s="627"/>
      <c r="H7" s="627"/>
      <c r="I7" s="627"/>
      <c r="J7" s="627"/>
      <c r="K7" s="627"/>
      <c r="L7" s="627"/>
      <c r="M7" s="627"/>
      <c r="N7" s="627"/>
      <c r="O7" s="627"/>
      <c r="P7" s="627"/>
      <c r="Q7" s="628"/>
      <c r="R7" s="629">
        <v>15016</v>
      </c>
      <c r="S7" s="630"/>
      <c r="T7" s="630"/>
      <c r="U7" s="630"/>
      <c r="V7" s="630"/>
      <c r="W7" s="630"/>
      <c r="X7" s="630"/>
      <c r="Y7" s="631"/>
      <c r="Z7" s="656">
        <v>0</v>
      </c>
      <c r="AA7" s="656"/>
      <c r="AB7" s="656"/>
      <c r="AC7" s="656"/>
      <c r="AD7" s="657">
        <v>15016</v>
      </c>
      <c r="AE7" s="657"/>
      <c r="AF7" s="657"/>
      <c r="AG7" s="657"/>
      <c r="AH7" s="657"/>
      <c r="AI7" s="657"/>
      <c r="AJ7" s="657"/>
      <c r="AK7" s="657"/>
      <c r="AL7" s="632">
        <v>0.1</v>
      </c>
      <c r="AM7" s="633"/>
      <c r="AN7" s="633"/>
      <c r="AO7" s="658"/>
      <c r="AP7" s="626" t="s">
        <v>232</v>
      </c>
      <c r="AQ7" s="627"/>
      <c r="AR7" s="627"/>
      <c r="AS7" s="627"/>
      <c r="AT7" s="627"/>
      <c r="AU7" s="627"/>
      <c r="AV7" s="627"/>
      <c r="AW7" s="627"/>
      <c r="AX7" s="627"/>
      <c r="AY7" s="627"/>
      <c r="AZ7" s="627"/>
      <c r="BA7" s="627"/>
      <c r="BB7" s="627"/>
      <c r="BC7" s="627"/>
      <c r="BD7" s="627"/>
      <c r="BE7" s="627"/>
      <c r="BF7" s="628"/>
      <c r="BG7" s="629">
        <v>5676938</v>
      </c>
      <c r="BH7" s="630"/>
      <c r="BI7" s="630"/>
      <c r="BJ7" s="630"/>
      <c r="BK7" s="630"/>
      <c r="BL7" s="630"/>
      <c r="BM7" s="630"/>
      <c r="BN7" s="631"/>
      <c r="BO7" s="656">
        <v>36</v>
      </c>
      <c r="BP7" s="656"/>
      <c r="BQ7" s="656"/>
      <c r="BR7" s="656"/>
      <c r="BS7" s="657">
        <v>311705</v>
      </c>
      <c r="BT7" s="657"/>
      <c r="BU7" s="657"/>
      <c r="BV7" s="657"/>
      <c r="BW7" s="657"/>
      <c r="BX7" s="657"/>
      <c r="BY7" s="657"/>
      <c r="BZ7" s="657"/>
      <c r="CA7" s="657"/>
      <c r="CB7" s="715"/>
      <c r="CD7" s="666" t="s">
        <v>233</v>
      </c>
      <c r="CE7" s="667"/>
      <c r="CF7" s="667"/>
      <c r="CG7" s="667"/>
      <c r="CH7" s="667"/>
      <c r="CI7" s="667"/>
      <c r="CJ7" s="667"/>
      <c r="CK7" s="667"/>
      <c r="CL7" s="667"/>
      <c r="CM7" s="667"/>
      <c r="CN7" s="667"/>
      <c r="CO7" s="667"/>
      <c r="CP7" s="667"/>
      <c r="CQ7" s="668"/>
      <c r="CR7" s="629">
        <v>5966826</v>
      </c>
      <c r="CS7" s="630"/>
      <c r="CT7" s="630"/>
      <c r="CU7" s="630"/>
      <c r="CV7" s="630"/>
      <c r="CW7" s="630"/>
      <c r="CX7" s="630"/>
      <c r="CY7" s="631"/>
      <c r="CZ7" s="656">
        <v>14.1</v>
      </c>
      <c r="DA7" s="656"/>
      <c r="DB7" s="656"/>
      <c r="DC7" s="656"/>
      <c r="DD7" s="635">
        <v>653727</v>
      </c>
      <c r="DE7" s="630"/>
      <c r="DF7" s="630"/>
      <c r="DG7" s="630"/>
      <c r="DH7" s="630"/>
      <c r="DI7" s="630"/>
      <c r="DJ7" s="630"/>
      <c r="DK7" s="630"/>
      <c r="DL7" s="630"/>
      <c r="DM7" s="630"/>
      <c r="DN7" s="630"/>
      <c r="DO7" s="630"/>
      <c r="DP7" s="631"/>
      <c r="DQ7" s="635">
        <v>5225874</v>
      </c>
      <c r="DR7" s="630"/>
      <c r="DS7" s="630"/>
      <c r="DT7" s="630"/>
      <c r="DU7" s="630"/>
      <c r="DV7" s="630"/>
      <c r="DW7" s="630"/>
      <c r="DX7" s="630"/>
      <c r="DY7" s="630"/>
      <c r="DZ7" s="630"/>
      <c r="EA7" s="630"/>
      <c r="EB7" s="630"/>
      <c r="EC7" s="674"/>
    </row>
    <row r="8" spans="2:143" ht="11.25" customHeight="1">
      <c r="B8" s="626" t="s">
        <v>234</v>
      </c>
      <c r="C8" s="627"/>
      <c r="D8" s="627"/>
      <c r="E8" s="627"/>
      <c r="F8" s="627"/>
      <c r="G8" s="627"/>
      <c r="H8" s="627"/>
      <c r="I8" s="627"/>
      <c r="J8" s="627"/>
      <c r="K8" s="627"/>
      <c r="L8" s="627"/>
      <c r="M8" s="627"/>
      <c r="N8" s="627"/>
      <c r="O8" s="627"/>
      <c r="P8" s="627"/>
      <c r="Q8" s="628"/>
      <c r="R8" s="629">
        <v>67865</v>
      </c>
      <c r="S8" s="630"/>
      <c r="T8" s="630"/>
      <c r="U8" s="630"/>
      <c r="V8" s="630"/>
      <c r="W8" s="630"/>
      <c r="X8" s="630"/>
      <c r="Y8" s="631"/>
      <c r="Z8" s="656">
        <v>0.1</v>
      </c>
      <c r="AA8" s="656"/>
      <c r="AB8" s="656"/>
      <c r="AC8" s="656"/>
      <c r="AD8" s="657">
        <v>67865</v>
      </c>
      <c r="AE8" s="657"/>
      <c r="AF8" s="657"/>
      <c r="AG8" s="657"/>
      <c r="AH8" s="657"/>
      <c r="AI8" s="657"/>
      <c r="AJ8" s="657"/>
      <c r="AK8" s="657"/>
      <c r="AL8" s="632">
        <v>0.3</v>
      </c>
      <c r="AM8" s="633"/>
      <c r="AN8" s="633"/>
      <c r="AO8" s="658"/>
      <c r="AP8" s="626" t="s">
        <v>235</v>
      </c>
      <c r="AQ8" s="627"/>
      <c r="AR8" s="627"/>
      <c r="AS8" s="627"/>
      <c r="AT8" s="627"/>
      <c r="AU8" s="627"/>
      <c r="AV8" s="627"/>
      <c r="AW8" s="627"/>
      <c r="AX8" s="627"/>
      <c r="AY8" s="627"/>
      <c r="AZ8" s="627"/>
      <c r="BA8" s="627"/>
      <c r="BB8" s="627"/>
      <c r="BC8" s="627"/>
      <c r="BD8" s="627"/>
      <c r="BE8" s="627"/>
      <c r="BF8" s="628"/>
      <c r="BG8" s="629">
        <v>153699</v>
      </c>
      <c r="BH8" s="630"/>
      <c r="BI8" s="630"/>
      <c r="BJ8" s="630"/>
      <c r="BK8" s="630"/>
      <c r="BL8" s="630"/>
      <c r="BM8" s="630"/>
      <c r="BN8" s="631"/>
      <c r="BO8" s="656">
        <v>1</v>
      </c>
      <c r="BP8" s="656"/>
      <c r="BQ8" s="656"/>
      <c r="BR8" s="656"/>
      <c r="BS8" s="657" t="s">
        <v>128</v>
      </c>
      <c r="BT8" s="657"/>
      <c r="BU8" s="657"/>
      <c r="BV8" s="657"/>
      <c r="BW8" s="657"/>
      <c r="BX8" s="657"/>
      <c r="BY8" s="657"/>
      <c r="BZ8" s="657"/>
      <c r="CA8" s="657"/>
      <c r="CB8" s="715"/>
      <c r="CD8" s="666" t="s">
        <v>236</v>
      </c>
      <c r="CE8" s="667"/>
      <c r="CF8" s="667"/>
      <c r="CG8" s="667"/>
      <c r="CH8" s="667"/>
      <c r="CI8" s="667"/>
      <c r="CJ8" s="667"/>
      <c r="CK8" s="667"/>
      <c r="CL8" s="667"/>
      <c r="CM8" s="667"/>
      <c r="CN8" s="667"/>
      <c r="CO8" s="667"/>
      <c r="CP8" s="667"/>
      <c r="CQ8" s="668"/>
      <c r="CR8" s="629">
        <v>16269202</v>
      </c>
      <c r="CS8" s="630"/>
      <c r="CT8" s="630"/>
      <c r="CU8" s="630"/>
      <c r="CV8" s="630"/>
      <c r="CW8" s="630"/>
      <c r="CX8" s="630"/>
      <c r="CY8" s="631"/>
      <c r="CZ8" s="656">
        <v>38.5</v>
      </c>
      <c r="DA8" s="656"/>
      <c r="DB8" s="656"/>
      <c r="DC8" s="656"/>
      <c r="DD8" s="635">
        <v>165359</v>
      </c>
      <c r="DE8" s="630"/>
      <c r="DF8" s="630"/>
      <c r="DG8" s="630"/>
      <c r="DH8" s="630"/>
      <c r="DI8" s="630"/>
      <c r="DJ8" s="630"/>
      <c r="DK8" s="630"/>
      <c r="DL8" s="630"/>
      <c r="DM8" s="630"/>
      <c r="DN8" s="630"/>
      <c r="DO8" s="630"/>
      <c r="DP8" s="631"/>
      <c r="DQ8" s="635">
        <v>7843126</v>
      </c>
      <c r="DR8" s="630"/>
      <c r="DS8" s="630"/>
      <c r="DT8" s="630"/>
      <c r="DU8" s="630"/>
      <c r="DV8" s="630"/>
      <c r="DW8" s="630"/>
      <c r="DX8" s="630"/>
      <c r="DY8" s="630"/>
      <c r="DZ8" s="630"/>
      <c r="EA8" s="630"/>
      <c r="EB8" s="630"/>
      <c r="EC8" s="674"/>
    </row>
    <row r="9" spans="2:143" ht="11.25" customHeight="1">
      <c r="B9" s="626" t="s">
        <v>237</v>
      </c>
      <c r="C9" s="627"/>
      <c r="D9" s="627"/>
      <c r="E9" s="627"/>
      <c r="F9" s="627"/>
      <c r="G9" s="627"/>
      <c r="H9" s="627"/>
      <c r="I9" s="627"/>
      <c r="J9" s="627"/>
      <c r="K9" s="627"/>
      <c r="L9" s="627"/>
      <c r="M9" s="627"/>
      <c r="N9" s="627"/>
      <c r="O9" s="627"/>
      <c r="P9" s="627"/>
      <c r="Q9" s="628"/>
      <c r="R9" s="629">
        <v>84383</v>
      </c>
      <c r="S9" s="630"/>
      <c r="T9" s="630"/>
      <c r="U9" s="630"/>
      <c r="V9" s="630"/>
      <c r="W9" s="630"/>
      <c r="X9" s="630"/>
      <c r="Y9" s="631"/>
      <c r="Z9" s="656">
        <v>0.2</v>
      </c>
      <c r="AA9" s="656"/>
      <c r="AB9" s="656"/>
      <c r="AC9" s="656"/>
      <c r="AD9" s="657">
        <v>84383</v>
      </c>
      <c r="AE9" s="657"/>
      <c r="AF9" s="657"/>
      <c r="AG9" s="657"/>
      <c r="AH9" s="657"/>
      <c r="AI9" s="657"/>
      <c r="AJ9" s="657"/>
      <c r="AK9" s="657"/>
      <c r="AL9" s="632">
        <v>0.3</v>
      </c>
      <c r="AM9" s="633"/>
      <c r="AN9" s="633"/>
      <c r="AO9" s="658"/>
      <c r="AP9" s="626" t="s">
        <v>238</v>
      </c>
      <c r="AQ9" s="627"/>
      <c r="AR9" s="627"/>
      <c r="AS9" s="627"/>
      <c r="AT9" s="627"/>
      <c r="AU9" s="627"/>
      <c r="AV9" s="627"/>
      <c r="AW9" s="627"/>
      <c r="AX9" s="627"/>
      <c r="AY9" s="627"/>
      <c r="AZ9" s="627"/>
      <c r="BA9" s="627"/>
      <c r="BB9" s="627"/>
      <c r="BC9" s="627"/>
      <c r="BD9" s="627"/>
      <c r="BE9" s="627"/>
      <c r="BF9" s="628"/>
      <c r="BG9" s="629">
        <v>4157828</v>
      </c>
      <c r="BH9" s="630"/>
      <c r="BI9" s="630"/>
      <c r="BJ9" s="630"/>
      <c r="BK9" s="630"/>
      <c r="BL9" s="630"/>
      <c r="BM9" s="630"/>
      <c r="BN9" s="631"/>
      <c r="BO9" s="656">
        <v>26.4</v>
      </c>
      <c r="BP9" s="656"/>
      <c r="BQ9" s="656"/>
      <c r="BR9" s="656"/>
      <c r="BS9" s="657" t="s">
        <v>128</v>
      </c>
      <c r="BT9" s="657"/>
      <c r="BU9" s="657"/>
      <c r="BV9" s="657"/>
      <c r="BW9" s="657"/>
      <c r="BX9" s="657"/>
      <c r="BY9" s="657"/>
      <c r="BZ9" s="657"/>
      <c r="CA9" s="657"/>
      <c r="CB9" s="715"/>
      <c r="CD9" s="666" t="s">
        <v>239</v>
      </c>
      <c r="CE9" s="667"/>
      <c r="CF9" s="667"/>
      <c r="CG9" s="667"/>
      <c r="CH9" s="667"/>
      <c r="CI9" s="667"/>
      <c r="CJ9" s="667"/>
      <c r="CK9" s="667"/>
      <c r="CL9" s="667"/>
      <c r="CM9" s="667"/>
      <c r="CN9" s="667"/>
      <c r="CO9" s="667"/>
      <c r="CP9" s="667"/>
      <c r="CQ9" s="668"/>
      <c r="CR9" s="629">
        <v>3600008</v>
      </c>
      <c r="CS9" s="630"/>
      <c r="CT9" s="630"/>
      <c r="CU9" s="630"/>
      <c r="CV9" s="630"/>
      <c r="CW9" s="630"/>
      <c r="CX9" s="630"/>
      <c r="CY9" s="631"/>
      <c r="CZ9" s="656">
        <v>8.5</v>
      </c>
      <c r="DA9" s="656"/>
      <c r="DB9" s="656"/>
      <c r="DC9" s="656"/>
      <c r="DD9" s="635">
        <v>366197</v>
      </c>
      <c r="DE9" s="630"/>
      <c r="DF9" s="630"/>
      <c r="DG9" s="630"/>
      <c r="DH9" s="630"/>
      <c r="DI9" s="630"/>
      <c r="DJ9" s="630"/>
      <c r="DK9" s="630"/>
      <c r="DL9" s="630"/>
      <c r="DM9" s="630"/>
      <c r="DN9" s="630"/>
      <c r="DO9" s="630"/>
      <c r="DP9" s="631"/>
      <c r="DQ9" s="635">
        <v>2589415</v>
      </c>
      <c r="DR9" s="630"/>
      <c r="DS9" s="630"/>
      <c r="DT9" s="630"/>
      <c r="DU9" s="630"/>
      <c r="DV9" s="630"/>
      <c r="DW9" s="630"/>
      <c r="DX9" s="630"/>
      <c r="DY9" s="630"/>
      <c r="DZ9" s="630"/>
      <c r="EA9" s="630"/>
      <c r="EB9" s="630"/>
      <c r="EC9" s="674"/>
    </row>
    <row r="10" spans="2:143" ht="11.25" customHeight="1">
      <c r="B10" s="626" t="s">
        <v>240</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241</v>
      </c>
      <c r="AQ10" s="627"/>
      <c r="AR10" s="627"/>
      <c r="AS10" s="627"/>
      <c r="AT10" s="627"/>
      <c r="AU10" s="627"/>
      <c r="AV10" s="627"/>
      <c r="AW10" s="627"/>
      <c r="AX10" s="627"/>
      <c r="AY10" s="627"/>
      <c r="AZ10" s="627"/>
      <c r="BA10" s="627"/>
      <c r="BB10" s="627"/>
      <c r="BC10" s="627"/>
      <c r="BD10" s="627"/>
      <c r="BE10" s="627"/>
      <c r="BF10" s="628"/>
      <c r="BG10" s="629">
        <v>249225</v>
      </c>
      <c r="BH10" s="630"/>
      <c r="BI10" s="630"/>
      <c r="BJ10" s="630"/>
      <c r="BK10" s="630"/>
      <c r="BL10" s="630"/>
      <c r="BM10" s="630"/>
      <c r="BN10" s="631"/>
      <c r="BO10" s="656">
        <v>1.6</v>
      </c>
      <c r="BP10" s="656"/>
      <c r="BQ10" s="656"/>
      <c r="BR10" s="656"/>
      <c r="BS10" s="657" t="s">
        <v>128</v>
      </c>
      <c r="BT10" s="657"/>
      <c r="BU10" s="657"/>
      <c r="BV10" s="657"/>
      <c r="BW10" s="657"/>
      <c r="BX10" s="657"/>
      <c r="BY10" s="657"/>
      <c r="BZ10" s="657"/>
      <c r="CA10" s="657"/>
      <c r="CB10" s="715"/>
      <c r="CD10" s="666" t="s">
        <v>242</v>
      </c>
      <c r="CE10" s="667"/>
      <c r="CF10" s="667"/>
      <c r="CG10" s="667"/>
      <c r="CH10" s="667"/>
      <c r="CI10" s="667"/>
      <c r="CJ10" s="667"/>
      <c r="CK10" s="667"/>
      <c r="CL10" s="667"/>
      <c r="CM10" s="667"/>
      <c r="CN10" s="667"/>
      <c r="CO10" s="667"/>
      <c r="CP10" s="667"/>
      <c r="CQ10" s="668"/>
      <c r="CR10" s="629">
        <v>57333</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12317</v>
      </c>
      <c r="DR10" s="630"/>
      <c r="DS10" s="630"/>
      <c r="DT10" s="630"/>
      <c r="DU10" s="630"/>
      <c r="DV10" s="630"/>
      <c r="DW10" s="630"/>
      <c r="DX10" s="630"/>
      <c r="DY10" s="630"/>
      <c r="DZ10" s="630"/>
      <c r="EA10" s="630"/>
      <c r="EB10" s="630"/>
      <c r="EC10" s="674"/>
    </row>
    <row r="11" spans="2:143" ht="11.25" customHeight="1">
      <c r="B11" s="626" t="s">
        <v>243</v>
      </c>
      <c r="C11" s="627"/>
      <c r="D11" s="627"/>
      <c r="E11" s="627"/>
      <c r="F11" s="627"/>
      <c r="G11" s="627"/>
      <c r="H11" s="627"/>
      <c r="I11" s="627"/>
      <c r="J11" s="627"/>
      <c r="K11" s="627"/>
      <c r="L11" s="627"/>
      <c r="M11" s="627"/>
      <c r="N11" s="627"/>
      <c r="O11" s="627"/>
      <c r="P11" s="627"/>
      <c r="Q11" s="628"/>
      <c r="R11" s="629">
        <v>2078816</v>
      </c>
      <c r="S11" s="630"/>
      <c r="T11" s="630"/>
      <c r="U11" s="630"/>
      <c r="V11" s="630"/>
      <c r="W11" s="630"/>
      <c r="X11" s="630"/>
      <c r="Y11" s="631"/>
      <c r="Z11" s="632">
        <v>4.4000000000000004</v>
      </c>
      <c r="AA11" s="633"/>
      <c r="AB11" s="633"/>
      <c r="AC11" s="634"/>
      <c r="AD11" s="635">
        <v>2078816</v>
      </c>
      <c r="AE11" s="630"/>
      <c r="AF11" s="630"/>
      <c r="AG11" s="630"/>
      <c r="AH11" s="630"/>
      <c r="AI11" s="630"/>
      <c r="AJ11" s="630"/>
      <c r="AK11" s="631"/>
      <c r="AL11" s="632">
        <v>8.3000000000000007</v>
      </c>
      <c r="AM11" s="633"/>
      <c r="AN11" s="633"/>
      <c r="AO11" s="658"/>
      <c r="AP11" s="626" t="s">
        <v>244</v>
      </c>
      <c r="AQ11" s="627"/>
      <c r="AR11" s="627"/>
      <c r="AS11" s="627"/>
      <c r="AT11" s="627"/>
      <c r="AU11" s="627"/>
      <c r="AV11" s="627"/>
      <c r="AW11" s="627"/>
      <c r="AX11" s="627"/>
      <c r="AY11" s="627"/>
      <c r="AZ11" s="627"/>
      <c r="BA11" s="627"/>
      <c r="BB11" s="627"/>
      <c r="BC11" s="627"/>
      <c r="BD11" s="627"/>
      <c r="BE11" s="627"/>
      <c r="BF11" s="628"/>
      <c r="BG11" s="629">
        <v>1116186</v>
      </c>
      <c r="BH11" s="630"/>
      <c r="BI11" s="630"/>
      <c r="BJ11" s="630"/>
      <c r="BK11" s="630"/>
      <c r="BL11" s="630"/>
      <c r="BM11" s="630"/>
      <c r="BN11" s="631"/>
      <c r="BO11" s="656">
        <v>7.1</v>
      </c>
      <c r="BP11" s="656"/>
      <c r="BQ11" s="656"/>
      <c r="BR11" s="656"/>
      <c r="BS11" s="657">
        <v>311705</v>
      </c>
      <c r="BT11" s="657"/>
      <c r="BU11" s="657"/>
      <c r="BV11" s="657"/>
      <c r="BW11" s="657"/>
      <c r="BX11" s="657"/>
      <c r="BY11" s="657"/>
      <c r="BZ11" s="657"/>
      <c r="CA11" s="657"/>
      <c r="CB11" s="715"/>
      <c r="CD11" s="666" t="s">
        <v>245</v>
      </c>
      <c r="CE11" s="667"/>
      <c r="CF11" s="667"/>
      <c r="CG11" s="667"/>
      <c r="CH11" s="667"/>
      <c r="CI11" s="667"/>
      <c r="CJ11" s="667"/>
      <c r="CK11" s="667"/>
      <c r="CL11" s="667"/>
      <c r="CM11" s="667"/>
      <c r="CN11" s="667"/>
      <c r="CO11" s="667"/>
      <c r="CP11" s="667"/>
      <c r="CQ11" s="668"/>
      <c r="CR11" s="629">
        <v>733940</v>
      </c>
      <c r="CS11" s="630"/>
      <c r="CT11" s="630"/>
      <c r="CU11" s="630"/>
      <c r="CV11" s="630"/>
      <c r="CW11" s="630"/>
      <c r="CX11" s="630"/>
      <c r="CY11" s="631"/>
      <c r="CZ11" s="656">
        <v>1.7</v>
      </c>
      <c r="DA11" s="656"/>
      <c r="DB11" s="656"/>
      <c r="DC11" s="656"/>
      <c r="DD11" s="635">
        <v>301641</v>
      </c>
      <c r="DE11" s="630"/>
      <c r="DF11" s="630"/>
      <c r="DG11" s="630"/>
      <c r="DH11" s="630"/>
      <c r="DI11" s="630"/>
      <c r="DJ11" s="630"/>
      <c r="DK11" s="630"/>
      <c r="DL11" s="630"/>
      <c r="DM11" s="630"/>
      <c r="DN11" s="630"/>
      <c r="DO11" s="630"/>
      <c r="DP11" s="631"/>
      <c r="DQ11" s="635">
        <v>570005</v>
      </c>
      <c r="DR11" s="630"/>
      <c r="DS11" s="630"/>
      <c r="DT11" s="630"/>
      <c r="DU11" s="630"/>
      <c r="DV11" s="630"/>
      <c r="DW11" s="630"/>
      <c r="DX11" s="630"/>
      <c r="DY11" s="630"/>
      <c r="DZ11" s="630"/>
      <c r="EA11" s="630"/>
      <c r="EB11" s="630"/>
      <c r="EC11" s="674"/>
    </row>
    <row r="12" spans="2:143" ht="11.25" customHeight="1">
      <c r="B12" s="626" t="s">
        <v>246</v>
      </c>
      <c r="C12" s="627"/>
      <c r="D12" s="627"/>
      <c r="E12" s="627"/>
      <c r="F12" s="627"/>
      <c r="G12" s="627"/>
      <c r="H12" s="627"/>
      <c r="I12" s="627"/>
      <c r="J12" s="627"/>
      <c r="K12" s="627"/>
      <c r="L12" s="627"/>
      <c r="M12" s="627"/>
      <c r="N12" s="627"/>
      <c r="O12" s="627"/>
      <c r="P12" s="627"/>
      <c r="Q12" s="628"/>
      <c r="R12" s="629">
        <v>13815</v>
      </c>
      <c r="S12" s="630"/>
      <c r="T12" s="630"/>
      <c r="U12" s="630"/>
      <c r="V12" s="630"/>
      <c r="W12" s="630"/>
      <c r="X12" s="630"/>
      <c r="Y12" s="631"/>
      <c r="Z12" s="656">
        <v>0</v>
      </c>
      <c r="AA12" s="656"/>
      <c r="AB12" s="656"/>
      <c r="AC12" s="656"/>
      <c r="AD12" s="657">
        <v>13815</v>
      </c>
      <c r="AE12" s="657"/>
      <c r="AF12" s="657"/>
      <c r="AG12" s="657"/>
      <c r="AH12" s="657"/>
      <c r="AI12" s="657"/>
      <c r="AJ12" s="657"/>
      <c r="AK12" s="657"/>
      <c r="AL12" s="632">
        <v>0.1</v>
      </c>
      <c r="AM12" s="633"/>
      <c r="AN12" s="633"/>
      <c r="AO12" s="658"/>
      <c r="AP12" s="626" t="s">
        <v>247</v>
      </c>
      <c r="AQ12" s="627"/>
      <c r="AR12" s="627"/>
      <c r="AS12" s="627"/>
      <c r="AT12" s="627"/>
      <c r="AU12" s="627"/>
      <c r="AV12" s="627"/>
      <c r="AW12" s="627"/>
      <c r="AX12" s="627"/>
      <c r="AY12" s="627"/>
      <c r="AZ12" s="627"/>
      <c r="BA12" s="627"/>
      <c r="BB12" s="627"/>
      <c r="BC12" s="627"/>
      <c r="BD12" s="627"/>
      <c r="BE12" s="627"/>
      <c r="BF12" s="628"/>
      <c r="BG12" s="629">
        <v>9152125</v>
      </c>
      <c r="BH12" s="630"/>
      <c r="BI12" s="630"/>
      <c r="BJ12" s="630"/>
      <c r="BK12" s="630"/>
      <c r="BL12" s="630"/>
      <c r="BM12" s="630"/>
      <c r="BN12" s="631"/>
      <c r="BO12" s="656">
        <v>58</v>
      </c>
      <c r="BP12" s="656"/>
      <c r="BQ12" s="656"/>
      <c r="BR12" s="656"/>
      <c r="BS12" s="657" t="s">
        <v>128</v>
      </c>
      <c r="BT12" s="657"/>
      <c r="BU12" s="657"/>
      <c r="BV12" s="657"/>
      <c r="BW12" s="657"/>
      <c r="BX12" s="657"/>
      <c r="BY12" s="657"/>
      <c r="BZ12" s="657"/>
      <c r="CA12" s="657"/>
      <c r="CB12" s="715"/>
      <c r="CD12" s="666" t="s">
        <v>248</v>
      </c>
      <c r="CE12" s="667"/>
      <c r="CF12" s="667"/>
      <c r="CG12" s="667"/>
      <c r="CH12" s="667"/>
      <c r="CI12" s="667"/>
      <c r="CJ12" s="667"/>
      <c r="CK12" s="667"/>
      <c r="CL12" s="667"/>
      <c r="CM12" s="667"/>
      <c r="CN12" s="667"/>
      <c r="CO12" s="667"/>
      <c r="CP12" s="667"/>
      <c r="CQ12" s="668"/>
      <c r="CR12" s="629">
        <v>1755326</v>
      </c>
      <c r="CS12" s="630"/>
      <c r="CT12" s="630"/>
      <c r="CU12" s="630"/>
      <c r="CV12" s="630"/>
      <c r="CW12" s="630"/>
      <c r="CX12" s="630"/>
      <c r="CY12" s="631"/>
      <c r="CZ12" s="656">
        <v>4.2</v>
      </c>
      <c r="DA12" s="656"/>
      <c r="DB12" s="656"/>
      <c r="DC12" s="656"/>
      <c r="DD12" s="635">
        <v>11801</v>
      </c>
      <c r="DE12" s="630"/>
      <c r="DF12" s="630"/>
      <c r="DG12" s="630"/>
      <c r="DH12" s="630"/>
      <c r="DI12" s="630"/>
      <c r="DJ12" s="630"/>
      <c r="DK12" s="630"/>
      <c r="DL12" s="630"/>
      <c r="DM12" s="630"/>
      <c r="DN12" s="630"/>
      <c r="DO12" s="630"/>
      <c r="DP12" s="631"/>
      <c r="DQ12" s="635">
        <v>692654</v>
      </c>
      <c r="DR12" s="630"/>
      <c r="DS12" s="630"/>
      <c r="DT12" s="630"/>
      <c r="DU12" s="630"/>
      <c r="DV12" s="630"/>
      <c r="DW12" s="630"/>
      <c r="DX12" s="630"/>
      <c r="DY12" s="630"/>
      <c r="DZ12" s="630"/>
      <c r="EA12" s="630"/>
      <c r="EB12" s="630"/>
      <c r="EC12" s="674"/>
    </row>
    <row r="13" spans="2:143" ht="11.25" customHeight="1">
      <c r="B13" s="626" t="s">
        <v>249</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250</v>
      </c>
      <c r="AQ13" s="627"/>
      <c r="AR13" s="627"/>
      <c r="AS13" s="627"/>
      <c r="AT13" s="627"/>
      <c r="AU13" s="627"/>
      <c r="AV13" s="627"/>
      <c r="AW13" s="627"/>
      <c r="AX13" s="627"/>
      <c r="AY13" s="627"/>
      <c r="AZ13" s="627"/>
      <c r="BA13" s="627"/>
      <c r="BB13" s="627"/>
      <c r="BC13" s="627"/>
      <c r="BD13" s="627"/>
      <c r="BE13" s="627"/>
      <c r="BF13" s="628"/>
      <c r="BG13" s="629">
        <v>9081357</v>
      </c>
      <c r="BH13" s="630"/>
      <c r="BI13" s="630"/>
      <c r="BJ13" s="630"/>
      <c r="BK13" s="630"/>
      <c r="BL13" s="630"/>
      <c r="BM13" s="630"/>
      <c r="BN13" s="631"/>
      <c r="BO13" s="656">
        <v>57.6</v>
      </c>
      <c r="BP13" s="656"/>
      <c r="BQ13" s="656"/>
      <c r="BR13" s="656"/>
      <c r="BS13" s="657" t="s">
        <v>128</v>
      </c>
      <c r="BT13" s="657"/>
      <c r="BU13" s="657"/>
      <c r="BV13" s="657"/>
      <c r="BW13" s="657"/>
      <c r="BX13" s="657"/>
      <c r="BY13" s="657"/>
      <c r="BZ13" s="657"/>
      <c r="CA13" s="657"/>
      <c r="CB13" s="715"/>
      <c r="CD13" s="666" t="s">
        <v>251</v>
      </c>
      <c r="CE13" s="667"/>
      <c r="CF13" s="667"/>
      <c r="CG13" s="667"/>
      <c r="CH13" s="667"/>
      <c r="CI13" s="667"/>
      <c r="CJ13" s="667"/>
      <c r="CK13" s="667"/>
      <c r="CL13" s="667"/>
      <c r="CM13" s="667"/>
      <c r="CN13" s="667"/>
      <c r="CO13" s="667"/>
      <c r="CP13" s="667"/>
      <c r="CQ13" s="668"/>
      <c r="CR13" s="629">
        <v>2996189</v>
      </c>
      <c r="CS13" s="630"/>
      <c r="CT13" s="630"/>
      <c r="CU13" s="630"/>
      <c r="CV13" s="630"/>
      <c r="CW13" s="630"/>
      <c r="CX13" s="630"/>
      <c r="CY13" s="631"/>
      <c r="CZ13" s="656">
        <v>7.1</v>
      </c>
      <c r="DA13" s="656"/>
      <c r="DB13" s="656"/>
      <c r="DC13" s="656"/>
      <c r="DD13" s="635">
        <v>1408733</v>
      </c>
      <c r="DE13" s="630"/>
      <c r="DF13" s="630"/>
      <c r="DG13" s="630"/>
      <c r="DH13" s="630"/>
      <c r="DI13" s="630"/>
      <c r="DJ13" s="630"/>
      <c r="DK13" s="630"/>
      <c r="DL13" s="630"/>
      <c r="DM13" s="630"/>
      <c r="DN13" s="630"/>
      <c r="DO13" s="630"/>
      <c r="DP13" s="631"/>
      <c r="DQ13" s="635">
        <v>2024557</v>
      </c>
      <c r="DR13" s="630"/>
      <c r="DS13" s="630"/>
      <c r="DT13" s="630"/>
      <c r="DU13" s="630"/>
      <c r="DV13" s="630"/>
      <c r="DW13" s="630"/>
      <c r="DX13" s="630"/>
      <c r="DY13" s="630"/>
      <c r="DZ13" s="630"/>
      <c r="EA13" s="630"/>
      <c r="EB13" s="630"/>
      <c r="EC13" s="674"/>
    </row>
    <row r="14" spans="2:143" ht="11.25" customHeight="1">
      <c r="B14" s="626" t="s">
        <v>252</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253</v>
      </c>
      <c r="AQ14" s="627"/>
      <c r="AR14" s="627"/>
      <c r="AS14" s="627"/>
      <c r="AT14" s="627"/>
      <c r="AU14" s="627"/>
      <c r="AV14" s="627"/>
      <c r="AW14" s="627"/>
      <c r="AX14" s="627"/>
      <c r="AY14" s="627"/>
      <c r="AZ14" s="627"/>
      <c r="BA14" s="627"/>
      <c r="BB14" s="627"/>
      <c r="BC14" s="627"/>
      <c r="BD14" s="627"/>
      <c r="BE14" s="627"/>
      <c r="BF14" s="628"/>
      <c r="BG14" s="629">
        <v>346128</v>
      </c>
      <c r="BH14" s="630"/>
      <c r="BI14" s="630"/>
      <c r="BJ14" s="630"/>
      <c r="BK14" s="630"/>
      <c r="BL14" s="630"/>
      <c r="BM14" s="630"/>
      <c r="BN14" s="631"/>
      <c r="BO14" s="656">
        <v>2.2000000000000002</v>
      </c>
      <c r="BP14" s="656"/>
      <c r="BQ14" s="656"/>
      <c r="BR14" s="656"/>
      <c r="BS14" s="657" t="s">
        <v>128</v>
      </c>
      <c r="BT14" s="657"/>
      <c r="BU14" s="657"/>
      <c r="BV14" s="657"/>
      <c r="BW14" s="657"/>
      <c r="BX14" s="657"/>
      <c r="BY14" s="657"/>
      <c r="BZ14" s="657"/>
      <c r="CA14" s="657"/>
      <c r="CB14" s="715"/>
      <c r="CD14" s="666" t="s">
        <v>254</v>
      </c>
      <c r="CE14" s="667"/>
      <c r="CF14" s="667"/>
      <c r="CG14" s="667"/>
      <c r="CH14" s="667"/>
      <c r="CI14" s="667"/>
      <c r="CJ14" s="667"/>
      <c r="CK14" s="667"/>
      <c r="CL14" s="667"/>
      <c r="CM14" s="667"/>
      <c r="CN14" s="667"/>
      <c r="CO14" s="667"/>
      <c r="CP14" s="667"/>
      <c r="CQ14" s="668"/>
      <c r="CR14" s="629">
        <v>1504463</v>
      </c>
      <c r="CS14" s="630"/>
      <c r="CT14" s="630"/>
      <c r="CU14" s="630"/>
      <c r="CV14" s="630"/>
      <c r="CW14" s="630"/>
      <c r="CX14" s="630"/>
      <c r="CY14" s="631"/>
      <c r="CZ14" s="656">
        <v>3.6</v>
      </c>
      <c r="DA14" s="656"/>
      <c r="DB14" s="656"/>
      <c r="DC14" s="656"/>
      <c r="DD14" s="635">
        <v>326980</v>
      </c>
      <c r="DE14" s="630"/>
      <c r="DF14" s="630"/>
      <c r="DG14" s="630"/>
      <c r="DH14" s="630"/>
      <c r="DI14" s="630"/>
      <c r="DJ14" s="630"/>
      <c r="DK14" s="630"/>
      <c r="DL14" s="630"/>
      <c r="DM14" s="630"/>
      <c r="DN14" s="630"/>
      <c r="DO14" s="630"/>
      <c r="DP14" s="631"/>
      <c r="DQ14" s="635">
        <v>1263208</v>
      </c>
      <c r="DR14" s="630"/>
      <c r="DS14" s="630"/>
      <c r="DT14" s="630"/>
      <c r="DU14" s="630"/>
      <c r="DV14" s="630"/>
      <c r="DW14" s="630"/>
      <c r="DX14" s="630"/>
      <c r="DY14" s="630"/>
      <c r="DZ14" s="630"/>
      <c r="EA14" s="630"/>
      <c r="EB14" s="630"/>
      <c r="EC14" s="674"/>
    </row>
    <row r="15" spans="2:143" ht="11.25" customHeight="1">
      <c r="B15" s="626" t="s">
        <v>255</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256</v>
      </c>
      <c r="AQ15" s="627"/>
      <c r="AR15" s="627"/>
      <c r="AS15" s="627"/>
      <c r="AT15" s="627"/>
      <c r="AU15" s="627"/>
      <c r="AV15" s="627"/>
      <c r="AW15" s="627"/>
      <c r="AX15" s="627"/>
      <c r="AY15" s="627"/>
      <c r="AZ15" s="627"/>
      <c r="BA15" s="627"/>
      <c r="BB15" s="627"/>
      <c r="BC15" s="627"/>
      <c r="BD15" s="627"/>
      <c r="BE15" s="627"/>
      <c r="BF15" s="628"/>
      <c r="BG15" s="629">
        <v>590954</v>
      </c>
      <c r="BH15" s="630"/>
      <c r="BI15" s="630"/>
      <c r="BJ15" s="630"/>
      <c r="BK15" s="630"/>
      <c r="BL15" s="630"/>
      <c r="BM15" s="630"/>
      <c r="BN15" s="631"/>
      <c r="BO15" s="656">
        <v>3.7</v>
      </c>
      <c r="BP15" s="656"/>
      <c r="BQ15" s="656"/>
      <c r="BR15" s="656"/>
      <c r="BS15" s="657" t="s">
        <v>128</v>
      </c>
      <c r="BT15" s="657"/>
      <c r="BU15" s="657"/>
      <c r="BV15" s="657"/>
      <c r="BW15" s="657"/>
      <c r="BX15" s="657"/>
      <c r="BY15" s="657"/>
      <c r="BZ15" s="657"/>
      <c r="CA15" s="657"/>
      <c r="CB15" s="715"/>
      <c r="CD15" s="666" t="s">
        <v>257</v>
      </c>
      <c r="CE15" s="667"/>
      <c r="CF15" s="667"/>
      <c r="CG15" s="667"/>
      <c r="CH15" s="667"/>
      <c r="CI15" s="667"/>
      <c r="CJ15" s="667"/>
      <c r="CK15" s="667"/>
      <c r="CL15" s="667"/>
      <c r="CM15" s="667"/>
      <c r="CN15" s="667"/>
      <c r="CO15" s="667"/>
      <c r="CP15" s="667"/>
      <c r="CQ15" s="668"/>
      <c r="CR15" s="629">
        <v>3718645</v>
      </c>
      <c r="CS15" s="630"/>
      <c r="CT15" s="630"/>
      <c r="CU15" s="630"/>
      <c r="CV15" s="630"/>
      <c r="CW15" s="630"/>
      <c r="CX15" s="630"/>
      <c r="CY15" s="631"/>
      <c r="CZ15" s="656">
        <v>8.8000000000000007</v>
      </c>
      <c r="DA15" s="656"/>
      <c r="DB15" s="656"/>
      <c r="DC15" s="656"/>
      <c r="DD15" s="635">
        <v>759764</v>
      </c>
      <c r="DE15" s="630"/>
      <c r="DF15" s="630"/>
      <c r="DG15" s="630"/>
      <c r="DH15" s="630"/>
      <c r="DI15" s="630"/>
      <c r="DJ15" s="630"/>
      <c r="DK15" s="630"/>
      <c r="DL15" s="630"/>
      <c r="DM15" s="630"/>
      <c r="DN15" s="630"/>
      <c r="DO15" s="630"/>
      <c r="DP15" s="631"/>
      <c r="DQ15" s="635">
        <v>2919637</v>
      </c>
      <c r="DR15" s="630"/>
      <c r="DS15" s="630"/>
      <c r="DT15" s="630"/>
      <c r="DU15" s="630"/>
      <c r="DV15" s="630"/>
      <c r="DW15" s="630"/>
      <c r="DX15" s="630"/>
      <c r="DY15" s="630"/>
      <c r="DZ15" s="630"/>
      <c r="EA15" s="630"/>
      <c r="EB15" s="630"/>
      <c r="EC15" s="674"/>
    </row>
    <row r="16" spans="2:143" ht="11.25" customHeight="1">
      <c r="B16" s="626" t="s">
        <v>258</v>
      </c>
      <c r="C16" s="627"/>
      <c r="D16" s="627"/>
      <c r="E16" s="627"/>
      <c r="F16" s="627"/>
      <c r="G16" s="627"/>
      <c r="H16" s="627"/>
      <c r="I16" s="627"/>
      <c r="J16" s="627"/>
      <c r="K16" s="627"/>
      <c r="L16" s="627"/>
      <c r="M16" s="627"/>
      <c r="N16" s="627"/>
      <c r="O16" s="627"/>
      <c r="P16" s="627"/>
      <c r="Q16" s="628"/>
      <c r="R16" s="629">
        <v>23817</v>
      </c>
      <c r="S16" s="630"/>
      <c r="T16" s="630"/>
      <c r="U16" s="630"/>
      <c r="V16" s="630"/>
      <c r="W16" s="630"/>
      <c r="X16" s="630"/>
      <c r="Y16" s="631"/>
      <c r="Z16" s="656">
        <v>0.1</v>
      </c>
      <c r="AA16" s="656"/>
      <c r="AB16" s="656"/>
      <c r="AC16" s="656"/>
      <c r="AD16" s="657">
        <v>23817</v>
      </c>
      <c r="AE16" s="657"/>
      <c r="AF16" s="657"/>
      <c r="AG16" s="657"/>
      <c r="AH16" s="657"/>
      <c r="AI16" s="657"/>
      <c r="AJ16" s="657"/>
      <c r="AK16" s="657"/>
      <c r="AL16" s="632">
        <v>0.1</v>
      </c>
      <c r="AM16" s="633"/>
      <c r="AN16" s="633"/>
      <c r="AO16" s="658"/>
      <c r="AP16" s="626" t="s">
        <v>259</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260</v>
      </c>
      <c r="CE16" s="667"/>
      <c r="CF16" s="667"/>
      <c r="CG16" s="667"/>
      <c r="CH16" s="667"/>
      <c r="CI16" s="667"/>
      <c r="CJ16" s="667"/>
      <c r="CK16" s="667"/>
      <c r="CL16" s="667"/>
      <c r="CM16" s="667"/>
      <c r="CN16" s="667"/>
      <c r="CO16" s="667"/>
      <c r="CP16" s="667"/>
      <c r="CQ16" s="668"/>
      <c r="CR16" s="629">
        <v>337689</v>
      </c>
      <c r="CS16" s="630"/>
      <c r="CT16" s="630"/>
      <c r="CU16" s="630"/>
      <c r="CV16" s="630"/>
      <c r="CW16" s="630"/>
      <c r="CX16" s="630"/>
      <c r="CY16" s="631"/>
      <c r="CZ16" s="656">
        <v>0.8</v>
      </c>
      <c r="DA16" s="656"/>
      <c r="DB16" s="656"/>
      <c r="DC16" s="656"/>
      <c r="DD16" s="635" t="s">
        <v>128</v>
      </c>
      <c r="DE16" s="630"/>
      <c r="DF16" s="630"/>
      <c r="DG16" s="630"/>
      <c r="DH16" s="630"/>
      <c r="DI16" s="630"/>
      <c r="DJ16" s="630"/>
      <c r="DK16" s="630"/>
      <c r="DL16" s="630"/>
      <c r="DM16" s="630"/>
      <c r="DN16" s="630"/>
      <c r="DO16" s="630"/>
      <c r="DP16" s="631"/>
      <c r="DQ16" s="635">
        <v>43393</v>
      </c>
      <c r="DR16" s="630"/>
      <c r="DS16" s="630"/>
      <c r="DT16" s="630"/>
      <c r="DU16" s="630"/>
      <c r="DV16" s="630"/>
      <c r="DW16" s="630"/>
      <c r="DX16" s="630"/>
      <c r="DY16" s="630"/>
      <c r="DZ16" s="630"/>
      <c r="EA16" s="630"/>
      <c r="EB16" s="630"/>
      <c r="EC16" s="674"/>
    </row>
    <row r="17" spans="2:133" ht="11.25" customHeight="1">
      <c r="B17" s="626" t="s">
        <v>261</v>
      </c>
      <c r="C17" s="627"/>
      <c r="D17" s="627"/>
      <c r="E17" s="627"/>
      <c r="F17" s="627"/>
      <c r="G17" s="627"/>
      <c r="H17" s="627"/>
      <c r="I17" s="627"/>
      <c r="J17" s="627"/>
      <c r="K17" s="627"/>
      <c r="L17" s="627"/>
      <c r="M17" s="627"/>
      <c r="N17" s="627"/>
      <c r="O17" s="627"/>
      <c r="P17" s="627"/>
      <c r="Q17" s="628"/>
      <c r="R17" s="629">
        <v>263895</v>
      </c>
      <c r="S17" s="630"/>
      <c r="T17" s="630"/>
      <c r="U17" s="630"/>
      <c r="V17" s="630"/>
      <c r="W17" s="630"/>
      <c r="X17" s="630"/>
      <c r="Y17" s="631"/>
      <c r="Z17" s="656">
        <v>0.6</v>
      </c>
      <c r="AA17" s="656"/>
      <c r="AB17" s="656"/>
      <c r="AC17" s="656"/>
      <c r="AD17" s="657">
        <v>263895</v>
      </c>
      <c r="AE17" s="657"/>
      <c r="AF17" s="657"/>
      <c r="AG17" s="657"/>
      <c r="AH17" s="657"/>
      <c r="AI17" s="657"/>
      <c r="AJ17" s="657"/>
      <c r="AK17" s="657"/>
      <c r="AL17" s="632">
        <v>1.1000000000000001</v>
      </c>
      <c r="AM17" s="633"/>
      <c r="AN17" s="633"/>
      <c r="AO17" s="658"/>
      <c r="AP17" s="626" t="s">
        <v>262</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263</v>
      </c>
      <c r="CE17" s="667"/>
      <c r="CF17" s="667"/>
      <c r="CG17" s="667"/>
      <c r="CH17" s="667"/>
      <c r="CI17" s="667"/>
      <c r="CJ17" s="667"/>
      <c r="CK17" s="667"/>
      <c r="CL17" s="667"/>
      <c r="CM17" s="667"/>
      <c r="CN17" s="667"/>
      <c r="CO17" s="667"/>
      <c r="CP17" s="667"/>
      <c r="CQ17" s="668"/>
      <c r="CR17" s="629">
        <v>5036680</v>
      </c>
      <c r="CS17" s="630"/>
      <c r="CT17" s="630"/>
      <c r="CU17" s="630"/>
      <c r="CV17" s="630"/>
      <c r="CW17" s="630"/>
      <c r="CX17" s="630"/>
      <c r="CY17" s="631"/>
      <c r="CZ17" s="656">
        <v>11.9</v>
      </c>
      <c r="DA17" s="656"/>
      <c r="DB17" s="656"/>
      <c r="DC17" s="656"/>
      <c r="DD17" s="635" t="s">
        <v>128</v>
      </c>
      <c r="DE17" s="630"/>
      <c r="DF17" s="630"/>
      <c r="DG17" s="630"/>
      <c r="DH17" s="630"/>
      <c r="DI17" s="630"/>
      <c r="DJ17" s="630"/>
      <c r="DK17" s="630"/>
      <c r="DL17" s="630"/>
      <c r="DM17" s="630"/>
      <c r="DN17" s="630"/>
      <c r="DO17" s="630"/>
      <c r="DP17" s="631"/>
      <c r="DQ17" s="635">
        <v>4979791</v>
      </c>
      <c r="DR17" s="630"/>
      <c r="DS17" s="630"/>
      <c r="DT17" s="630"/>
      <c r="DU17" s="630"/>
      <c r="DV17" s="630"/>
      <c r="DW17" s="630"/>
      <c r="DX17" s="630"/>
      <c r="DY17" s="630"/>
      <c r="DZ17" s="630"/>
      <c r="EA17" s="630"/>
      <c r="EB17" s="630"/>
      <c r="EC17" s="674"/>
    </row>
    <row r="18" spans="2:133" ht="11.25" customHeight="1">
      <c r="B18" s="626" t="s">
        <v>264</v>
      </c>
      <c r="C18" s="627"/>
      <c r="D18" s="627"/>
      <c r="E18" s="627"/>
      <c r="F18" s="627"/>
      <c r="G18" s="627"/>
      <c r="H18" s="627"/>
      <c r="I18" s="627"/>
      <c r="J18" s="627"/>
      <c r="K18" s="627"/>
      <c r="L18" s="627"/>
      <c r="M18" s="627"/>
      <c r="N18" s="627"/>
      <c r="O18" s="627"/>
      <c r="P18" s="627"/>
      <c r="Q18" s="628"/>
      <c r="R18" s="629">
        <v>229689</v>
      </c>
      <c r="S18" s="630"/>
      <c r="T18" s="630"/>
      <c r="U18" s="630"/>
      <c r="V18" s="630"/>
      <c r="W18" s="630"/>
      <c r="X18" s="630"/>
      <c r="Y18" s="631"/>
      <c r="Z18" s="656">
        <v>0.5</v>
      </c>
      <c r="AA18" s="656"/>
      <c r="AB18" s="656"/>
      <c r="AC18" s="656"/>
      <c r="AD18" s="657">
        <v>229689</v>
      </c>
      <c r="AE18" s="657"/>
      <c r="AF18" s="657"/>
      <c r="AG18" s="657"/>
      <c r="AH18" s="657"/>
      <c r="AI18" s="657"/>
      <c r="AJ18" s="657"/>
      <c r="AK18" s="657"/>
      <c r="AL18" s="632">
        <v>0.89999997615814209</v>
      </c>
      <c r="AM18" s="633"/>
      <c r="AN18" s="633"/>
      <c r="AO18" s="658"/>
      <c r="AP18" s="626" t="s">
        <v>265</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266</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c r="B19" s="626" t="s">
        <v>267</v>
      </c>
      <c r="C19" s="627"/>
      <c r="D19" s="627"/>
      <c r="E19" s="627"/>
      <c r="F19" s="627"/>
      <c r="G19" s="627"/>
      <c r="H19" s="627"/>
      <c r="I19" s="627"/>
      <c r="J19" s="627"/>
      <c r="K19" s="627"/>
      <c r="L19" s="627"/>
      <c r="M19" s="627"/>
      <c r="N19" s="627"/>
      <c r="O19" s="627"/>
      <c r="P19" s="627"/>
      <c r="Q19" s="628"/>
      <c r="R19" s="629">
        <v>76018</v>
      </c>
      <c r="S19" s="630"/>
      <c r="T19" s="630"/>
      <c r="U19" s="630"/>
      <c r="V19" s="630"/>
      <c r="W19" s="630"/>
      <c r="X19" s="630"/>
      <c r="Y19" s="631"/>
      <c r="Z19" s="656">
        <v>0.2</v>
      </c>
      <c r="AA19" s="656"/>
      <c r="AB19" s="656"/>
      <c r="AC19" s="656"/>
      <c r="AD19" s="657">
        <v>76018</v>
      </c>
      <c r="AE19" s="657"/>
      <c r="AF19" s="657"/>
      <c r="AG19" s="657"/>
      <c r="AH19" s="657"/>
      <c r="AI19" s="657"/>
      <c r="AJ19" s="657"/>
      <c r="AK19" s="657"/>
      <c r="AL19" s="632">
        <v>0.3</v>
      </c>
      <c r="AM19" s="633"/>
      <c r="AN19" s="633"/>
      <c r="AO19" s="658"/>
      <c r="AP19" s="626" t="s">
        <v>268</v>
      </c>
      <c r="AQ19" s="627"/>
      <c r="AR19" s="627"/>
      <c r="AS19" s="627"/>
      <c r="AT19" s="627"/>
      <c r="AU19" s="627"/>
      <c r="AV19" s="627"/>
      <c r="AW19" s="627"/>
      <c r="AX19" s="627"/>
      <c r="AY19" s="627"/>
      <c r="AZ19" s="627"/>
      <c r="BA19" s="627"/>
      <c r="BB19" s="627"/>
      <c r="BC19" s="627"/>
      <c r="BD19" s="627"/>
      <c r="BE19" s="627"/>
      <c r="BF19" s="628"/>
      <c r="BG19" s="629">
        <v>754</v>
      </c>
      <c r="BH19" s="630"/>
      <c r="BI19" s="630"/>
      <c r="BJ19" s="630"/>
      <c r="BK19" s="630"/>
      <c r="BL19" s="630"/>
      <c r="BM19" s="630"/>
      <c r="BN19" s="631"/>
      <c r="BO19" s="656">
        <v>0</v>
      </c>
      <c r="BP19" s="656"/>
      <c r="BQ19" s="656"/>
      <c r="BR19" s="656"/>
      <c r="BS19" s="657" t="s">
        <v>128</v>
      </c>
      <c r="BT19" s="657"/>
      <c r="BU19" s="657"/>
      <c r="BV19" s="657"/>
      <c r="BW19" s="657"/>
      <c r="BX19" s="657"/>
      <c r="BY19" s="657"/>
      <c r="BZ19" s="657"/>
      <c r="CA19" s="657"/>
      <c r="CB19" s="715"/>
      <c r="CD19" s="666" t="s">
        <v>269</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c r="B20" s="626" t="s">
        <v>270</v>
      </c>
      <c r="C20" s="627"/>
      <c r="D20" s="627"/>
      <c r="E20" s="627"/>
      <c r="F20" s="627"/>
      <c r="G20" s="627"/>
      <c r="H20" s="627"/>
      <c r="I20" s="627"/>
      <c r="J20" s="627"/>
      <c r="K20" s="627"/>
      <c r="L20" s="627"/>
      <c r="M20" s="627"/>
      <c r="N20" s="627"/>
      <c r="O20" s="627"/>
      <c r="P20" s="627"/>
      <c r="Q20" s="628"/>
      <c r="R20" s="629">
        <v>7493</v>
      </c>
      <c r="S20" s="630"/>
      <c r="T20" s="630"/>
      <c r="U20" s="630"/>
      <c r="V20" s="630"/>
      <c r="W20" s="630"/>
      <c r="X20" s="630"/>
      <c r="Y20" s="631"/>
      <c r="Z20" s="656">
        <v>0</v>
      </c>
      <c r="AA20" s="656"/>
      <c r="AB20" s="656"/>
      <c r="AC20" s="656"/>
      <c r="AD20" s="657">
        <v>7493</v>
      </c>
      <c r="AE20" s="657"/>
      <c r="AF20" s="657"/>
      <c r="AG20" s="657"/>
      <c r="AH20" s="657"/>
      <c r="AI20" s="657"/>
      <c r="AJ20" s="657"/>
      <c r="AK20" s="657"/>
      <c r="AL20" s="632">
        <v>0</v>
      </c>
      <c r="AM20" s="633"/>
      <c r="AN20" s="633"/>
      <c r="AO20" s="658"/>
      <c r="AP20" s="626" t="s">
        <v>271</v>
      </c>
      <c r="AQ20" s="627"/>
      <c r="AR20" s="627"/>
      <c r="AS20" s="627"/>
      <c r="AT20" s="627"/>
      <c r="AU20" s="627"/>
      <c r="AV20" s="627"/>
      <c r="AW20" s="627"/>
      <c r="AX20" s="627"/>
      <c r="AY20" s="627"/>
      <c r="AZ20" s="627"/>
      <c r="BA20" s="627"/>
      <c r="BB20" s="627"/>
      <c r="BC20" s="627"/>
      <c r="BD20" s="627"/>
      <c r="BE20" s="627"/>
      <c r="BF20" s="628"/>
      <c r="BG20" s="629">
        <v>754</v>
      </c>
      <c r="BH20" s="630"/>
      <c r="BI20" s="630"/>
      <c r="BJ20" s="630"/>
      <c r="BK20" s="630"/>
      <c r="BL20" s="630"/>
      <c r="BM20" s="630"/>
      <c r="BN20" s="631"/>
      <c r="BO20" s="656">
        <v>0</v>
      </c>
      <c r="BP20" s="656"/>
      <c r="BQ20" s="656"/>
      <c r="BR20" s="656"/>
      <c r="BS20" s="657" t="s">
        <v>128</v>
      </c>
      <c r="BT20" s="657"/>
      <c r="BU20" s="657"/>
      <c r="BV20" s="657"/>
      <c r="BW20" s="657"/>
      <c r="BX20" s="657"/>
      <c r="BY20" s="657"/>
      <c r="BZ20" s="657"/>
      <c r="CA20" s="657"/>
      <c r="CB20" s="715"/>
      <c r="CD20" s="666" t="s">
        <v>272</v>
      </c>
      <c r="CE20" s="667"/>
      <c r="CF20" s="667"/>
      <c r="CG20" s="667"/>
      <c r="CH20" s="667"/>
      <c r="CI20" s="667"/>
      <c r="CJ20" s="667"/>
      <c r="CK20" s="667"/>
      <c r="CL20" s="667"/>
      <c r="CM20" s="667"/>
      <c r="CN20" s="667"/>
      <c r="CO20" s="667"/>
      <c r="CP20" s="667"/>
      <c r="CQ20" s="668"/>
      <c r="CR20" s="629">
        <v>42211058</v>
      </c>
      <c r="CS20" s="630"/>
      <c r="CT20" s="630"/>
      <c r="CU20" s="630"/>
      <c r="CV20" s="630"/>
      <c r="CW20" s="630"/>
      <c r="CX20" s="630"/>
      <c r="CY20" s="631"/>
      <c r="CZ20" s="656">
        <v>100</v>
      </c>
      <c r="DA20" s="656"/>
      <c r="DB20" s="656"/>
      <c r="DC20" s="656"/>
      <c r="DD20" s="635">
        <v>3994202</v>
      </c>
      <c r="DE20" s="630"/>
      <c r="DF20" s="630"/>
      <c r="DG20" s="630"/>
      <c r="DH20" s="630"/>
      <c r="DI20" s="630"/>
      <c r="DJ20" s="630"/>
      <c r="DK20" s="630"/>
      <c r="DL20" s="630"/>
      <c r="DM20" s="630"/>
      <c r="DN20" s="630"/>
      <c r="DO20" s="630"/>
      <c r="DP20" s="631"/>
      <c r="DQ20" s="635">
        <v>28398734</v>
      </c>
      <c r="DR20" s="630"/>
      <c r="DS20" s="630"/>
      <c r="DT20" s="630"/>
      <c r="DU20" s="630"/>
      <c r="DV20" s="630"/>
      <c r="DW20" s="630"/>
      <c r="DX20" s="630"/>
      <c r="DY20" s="630"/>
      <c r="DZ20" s="630"/>
      <c r="EA20" s="630"/>
      <c r="EB20" s="630"/>
      <c r="EC20" s="674"/>
    </row>
    <row r="21" spans="2:133" ht="11.25" customHeight="1">
      <c r="B21" s="626" t="s">
        <v>273</v>
      </c>
      <c r="C21" s="627"/>
      <c r="D21" s="627"/>
      <c r="E21" s="627"/>
      <c r="F21" s="627"/>
      <c r="G21" s="627"/>
      <c r="H21" s="627"/>
      <c r="I21" s="627"/>
      <c r="J21" s="627"/>
      <c r="K21" s="627"/>
      <c r="L21" s="627"/>
      <c r="M21" s="627"/>
      <c r="N21" s="627"/>
      <c r="O21" s="627"/>
      <c r="P21" s="627"/>
      <c r="Q21" s="628"/>
      <c r="R21" s="629">
        <v>4612</v>
      </c>
      <c r="S21" s="630"/>
      <c r="T21" s="630"/>
      <c r="U21" s="630"/>
      <c r="V21" s="630"/>
      <c r="W21" s="630"/>
      <c r="X21" s="630"/>
      <c r="Y21" s="631"/>
      <c r="Z21" s="656">
        <v>0</v>
      </c>
      <c r="AA21" s="656"/>
      <c r="AB21" s="656"/>
      <c r="AC21" s="656"/>
      <c r="AD21" s="657">
        <v>4612</v>
      </c>
      <c r="AE21" s="657"/>
      <c r="AF21" s="657"/>
      <c r="AG21" s="657"/>
      <c r="AH21" s="657"/>
      <c r="AI21" s="657"/>
      <c r="AJ21" s="657"/>
      <c r="AK21" s="657"/>
      <c r="AL21" s="632">
        <v>0</v>
      </c>
      <c r="AM21" s="633"/>
      <c r="AN21" s="633"/>
      <c r="AO21" s="658"/>
      <c r="AP21" s="722" t="s">
        <v>274</v>
      </c>
      <c r="AQ21" s="729"/>
      <c r="AR21" s="729"/>
      <c r="AS21" s="729"/>
      <c r="AT21" s="729"/>
      <c r="AU21" s="729"/>
      <c r="AV21" s="729"/>
      <c r="AW21" s="729"/>
      <c r="AX21" s="729"/>
      <c r="AY21" s="729"/>
      <c r="AZ21" s="729"/>
      <c r="BA21" s="729"/>
      <c r="BB21" s="729"/>
      <c r="BC21" s="729"/>
      <c r="BD21" s="729"/>
      <c r="BE21" s="729"/>
      <c r="BF21" s="724"/>
      <c r="BG21" s="629">
        <v>754</v>
      </c>
      <c r="BH21" s="630"/>
      <c r="BI21" s="630"/>
      <c r="BJ21" s="630"/>
      <c r="BK21" s="630"/>
      <c r="BL21" s="630"/>
      <c r="BM21" s="630"/>
      <c r="BN21" s="631"/>
      <c r="BO21" s="656">
        <v>0</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c r="B22" s="692" t="s">
        <v>275</v>
      </c>
      <c r="C22" s="693"/>
      <c r="D22" s="693"/>
      <c r="E22" s="693"/>
      <c r="F22" s="693"/>
      <c r="G22" s="693"/>
      <c r="H22" s="693"/>
      <c r="I22" s="693"/>
      <c r="J22" s="693"/>
      <c r="K22" s="693"/>
      <c r="L22" s="693"/>
      <c r="M22" s="693"/>
      <c r="N22" s="693"/>
      <c r="O22" s="693"/>
      <c r="P22" s="693"/>
      <c r="Q22" s="694"/>
      <c r="R22" s="629">
        <v>141566</v>
      </c>
      <c r="S22" s="630"/>
      <c r="T22" s="630"/>
      <c r="U22" s="630"/>
      <c r="V22" s="630"/>
      <c r="W22" s="630"/>
      <c r="X22" s="630"/>
      <c r="Y22" s="631"/>
      <c r="Z22" s="656">
        <v>0.3</v>
      </c>
      <c r="AA22" s="656"/>
      <c r="AB22" s="656"/>
      <c r="AC22" s="656"/>
      <c r="AD22" s="657">
        <v>141566</v>
      </c>
      <c r="AE22" s="657"/>
      <c r="AF22" s="657"/>
      <c r="AG22" s="657"/>
      <c r="AH22" s="657"/>
      <c r="AI22" s="657"/>
      <c r="AJ22" s="657"/>
      <c r="AK22" s="657"/>
      <c r="AL22" s="632">
        <v>0.60000002384185791</v>
      </c>
      <c r="AM22" s="633"/>
      <c r="AN22" s="633"/>
      <c r="AO22" s="658"/>
      <c r="AP22" s="722" t="s">
        <v>276</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277</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c r="B23" s="626" t="s">
        <v>278</v>
      </c>
      <c r="C23" s="627"/>
      <c r="D23" s="627"/>
      <c r="E23" s="627"/>
      <c r="F23" s="627"/>
      <c r="G23" s="627"/>
      <c r="H23" s="627"/>
      <c r="I23" s="627"/>
      <c r="J23" s="627"/>
      <c r="K23" s="627"/>
      <c r="L23" s="627"/>
      <c r="M23" s="627"/>
      <c r="N23" s="627"/>
      <c r="O23" s="627"/>
      <c r="P23" s="627"/>
      <c r="Q23" s="628"/>
      <c r="R23" s="629">
        <v>7191325</v>
      </c>
      <c r="S23" s="630"/>
      <c r="T23" s="630"/>
      <c r="U23" s="630"/>
      <c r="V23" s="630"/>
      <c r="W23" s="630"/>
      <c r="X23" s="630"/>
      <c r="Y23" s="631"/>
      <c r="Z23" s="656">
        <v>15.4</v>
      </c>
      <c r="AA23" s="656"/>
      <c r="AB23" s="656"/>
      <c r="AC23" s="656"/>
      <c r="AD23" s="657">
        <v>6016716</v>
      </c>
      <c r="AE23" s="657"/>
      <c r="AF23" s="657"/>
      <c r="AG23" s="657"/>
      <c r="AH23" s="657"/>
      <c r="AI23" s="657"/>
      <c r="AJ23" s="657"/>
      <c r="AK23" s="657"/>
      <c r="AL23" s="632">
        <v>24.1</v>
      </c>
      <c r="AM23" s="633"/>
      <c r="AN23" s="633"/>
      <c r="AO23" s="658"/>
      <c r="AP23" s="722" t="s">
        <v>279</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219</v>
      </c>
      <c r="CE23" s="732"/>
      <c r="CF23" s="732"/>
      <c r="CG23" s="732"/>
      <c r="CH23" s="732"/>
      <c r="CI23" s="732"/>
      <c r="CJ23" s="732"/>
      <c r="CK23" s="732"/>
      <c r="CL23" s="732"/>
      <c r="CM23" s="732"/>
      <c r="CN23" s="732"/>
      <c r="CO23" s="732"/>
      <c r="CP23" s="732"/>
      <c r="CQ23" s="733"/>
      <c r="CR23" s="731" t="s">
        <v>280</v>
      </c>
      <c r="CS23" s="732"/>
      <c r="CT23" s="732"/>
      <c r="CU23" s="732"/>
      <c r="CV23" s="732"/>
      <c r="CW23" s="732"/>
      <c r="CX23" s="732"/>
      <c r="CY23" s="733"/>
      <c r="CZ23" s="731" t="s">
        <v>281</v>
      </c>
      <c r="DA23" s="732"/>
      <c r="DB23" s="732"/>
      <c r="DC23" s="733"/>
      <c r="DD23" s="731" t="s">
        <v>282</v>
      </c>
      <c r="DE23" s="732"/>
      <c r="DF23" s="732"/>
      <c r="DG23" s="732"/>
      <c r="DH23" s="732"/>
      <c r="DI23" s="732"/>
      <c r="DJ23" s="732"/>
      <c r="DK23" s="733"/>
      <c r="DL23" s="734" t="s">
        <v>283</v>
      </c>
      <c r="DM23" s="735"/>
      <c r="DN23" s="735"/>
      <c r="DO23" s="735"/>
      <c r="DP23" s="735"/>
      <c r="DQ23" s="735"/>
      <c r="DR23" s="735"/>
      <c r="DS23" s="735"/>
      <c r="DT23" s="735"/>
      <c r="DU23" s="735"/>
      <c r="DV23" s="736"/>
      <c r="DW23" s="731" t="s">
        <v>284</v>
      </c>
      <c r="DX23" s="732"/>
      <c r="DY23" s="732"/>
      <c r="DZ23" s="732"/>
      <c r="EA23" s="732"/>
      <c r="EB23" s="732"/>
      <c r="EC23" s="733"/>
    </row>
    <row r="24" spans="2:133" ht="11.25" customHeight="1">
      <c r="B24" s="626" t="s">
        <v>285</v>
      </c>
      <c r="C24" s="627"/>
      <c r="D24" s="627"/>
      <c r="E24" s="627"/>
      <c r="F24" s="627"/>
      <c r="G24" s="627"/>
      <c r="H24" s="627"/>
      <c r="I24" s="627"/>
      <c r="J24" s="627"/>
      <c r="K24" s="627"/>
      <c r="L24" s="627"/>
      <c r="M24" s="627"/>
      <c r="N24" s="627"/>
      <c r="O24" s="627"/>
      <c r="P24" s="627"/>
      <c r="Q24" s="628"/>
      <c r="R24" s="629">
        <v>6016716</v>
      </c>
      <c r="S24" s="630"/>
      <c r="T24" s="630"/>
      <c r="U24" s="630"/>
      <c r="V24" s="630"/>
      <c r="W24" s="630"/>
      <c r="X24" s="630"/>
      <c r="Y24" s="631"/>
      <c r="Z24" s="656">
        <v>12.9</v>
      </c>
      <c r="AA24" s="656"/>
      <c r="AB24" s="656"/>
      <c r="AC24" s="656"/>
      <c r="AD24" s="657">
        <v>6016716</v>
      </c>
      <c r="AE24" s="657"/>
      <c r="AF24" s="657"/>
      <c r="AG24" s="657"/>
      <c r="AH24" s="657"/>
      <c r="AI24" s="657"/>
      <c r="AJ24" s="657"/>
      <c r="AK24" s="657"/>
      <c r="AL24" s="632">
        <v>24.1</v>
      </c>
      <c r="AM24" s="633"/>
      <c r="AN24" s="633"/>
      <c r="AO24" s="658"/>
      <c r="AP24" s="722" t="s">
        <v>286</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287</v>
      </c>
      <c r="CE24" s="686"/>
      <c r="CF24" s="686"/>
      <c r="CG24" s="686"/>
      <c r="CH24" s="686"/>
      <c r="CI24" s="686"/>
      <c r="CJ24" s="686"/>
      <c r="CK24" s="686"/>
      <c r="CL24" s="686"/>
      <c r="CM24" s="686"/>
      <c r="CN24" s="686"/>
      <c r="CO24" s="686"/>
      <c r="CP24" s="686"/>
      <c r="CQ24" s="687"/>
      <c r="CR24" s="682">
        <v>21806869</v>
      </c>
      <c r="CS24" s="683"/>
      <c r="CT24" s="683"/>
      <c r="CU24" s="683"/>
      <c r="CV24" s="683"/>
      <c r="CW24" s="683"/>
      <c r="CX24" s="683"/>
      <c r="CY24" s="726"/>
      <c r="CZ24" s="727">
        <v>51.7</v>
      </c>
      <c r="DA24" s="702"/>
      <c r="DB24" s="702"/>
      <c r="DC24" s="730"/>
      <c r="DD24" s="725">
        <v>13795682</v>
      </c>
      <c r="DE24" s="683"/>
      <c r="DF24" s="683"/>
      <c r="DG24" s="683"/>
      <c r="DH24" s="683"/>
      <c r="DI24" s="683"/>
      <c r="DJ24" s="683"/>
      <c r="DK24" s="726"/>
      <c r="DL24" s="725">
        <v>13726173</v>
      </c>
      <c r="DM24" s="683"/>
      <c r="DN24" s="683"/>
      <c r="DO24" s="683"/>
      <c r="DP24" s="683"/>
      <c r="DQ24" s="683"/>
      <c r="DR24" s="683"/>
      <c r="DS24" s="683"/>
      <c r="DT24" s="683"/>
      <c r="DU24" s="683"/>
      <c r="DV24" s="726"/>
      <c r="DW24" s="727">
        <v>52</v>
      </c>
      <c r="DX24" s="702"/>
      <c r="DY24" s="702"/>
      <c r="DZ24" s="702"/>
      <c r="EA24" s="702"/>
      <c r="EB24" s="702"/>
      <c r="EC24" s="728"/>
    </row>
    <row r="25" spans="2:133" ht="11.25" customHeight="1">
      <c r="B25" s="626" t="s">
        <v>288</v>
      </c>
      <c r="C25" s="627"/>
      <c r="D25" s="627"/>
      <c r="E25" s="627"/>
      <c r="F25" s="627"/>
      <c r="G25" s="627"/>
      <c r="H25" s="627"/>
      <c r="I25" s="627"/>
      <c r="J25" s="627"/>
      <c r="K25" s="627"/>
      <c r="L25" s="627"/>
      <c r="M25" s="627"/>
      <c r="N25" s="627"/>
      <c r="O25" s="627"/>
      <c r="P25" s="627"/>
      <c r="Q25" s="628"/>
      <c r="R25" s="629">
        <v>1174609</v>
      </c>
      <c r="S25" s="630"/>
      <c r="T25" s="630"/>
      <c r="U25" s="630"/>
      <c r="V25" s="630"/>
      <c r="W25" s="630"/>
      <c r="X25" s="630"/>
      <c r="Y25" s="631"/>
      <c r="Z25" s="656">
        <v>2.5</v>
      </c>
      <c r="AA25" s="656"/>
      <c r="AB25" s="656"/>
      <c r="AC25" s="656"/>
      <c r="AD25" s="657" t="s">
        <v>128</v>
      </c>
      <c r="AE25" s="657"/>
      <c r="AF25" s="657"/>
      <c r="AG25" s="657"/>
      <c r="AH25" s="657"/>
      <c r="AI25" s="657"/>
      <c r="AJ25" s="657"/>
      <c r="AK25" s="657"/>
      <c r="AL25" s="632" t="s">
        <v>128</v>
      </c>
      <c r="AM25" s="633"/>
      <c r="AN25" s="633"/>
      <c r="AO25" s="658"/>
      <c r="AP25" s="722" t="s">
        <v>289</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290</v>
      </c>
      <c r="CE25" s="667"/>
      <c r="CF25" s="667"/>
      <c r="CG25" s="667"/>
      <c r="CH25" s="667"/>
      <c r="CI25" s="667"/>
      <c r="CJ25" s="667"/>
      <c r="CK25" s="667"/>
      <c r="CL25" s="667"/>
      <c r="CM25" s="667"/>
      <c r="CN25" s="667"/>
      <c r="CO25" s="667"/>
      <c r="CP25" s="667"/>
      <c r="CQ25" s="668"/>
      <c r="CR25" s="629">
        <v>7296972</v>
      </c>
      <c r="CS25" s="640"/>
      <c r="CT25" s="640"/>
      <c r="CU25" s="640"/>
      <c r="CV25" s="640"/>
      <c r="CW25" s="640"/>
      <c r="CX25" s="640"/>
      <c r="CY25" s="641"/>
      <c r="CZ25" s="632">
        <v>17.3</v>
      </c>
      <c r="DA25" s="642"/>
      <c r="DB25" s="642"/>
      <c r="DC25" s="643"/>
      <c r="DD25" s="635">
        <v>6490282</v>
      </c>
      <c r="DE25" s="640"/>
      <c r="DF25" s="640"/>
      <c r="DG25" s="640"/>
      <c r="DH25" s="640"/>
      <c r="DI25" s="640"/>
      <c r="DJ25" s="640"/>
      <c r="DK25" s="641"/>
      <c r="DL25" s="635">
        <v>6443108</v>
      </c>
      <c r="DM25" s="640"/>
      <c r="DN25" s="640"/>
      <c r="DO25" s="640"/>
      <c r="DP25" s="640"/>
      <c r="DQ25" s="640"/>
      <c r="DR25" s="640"/>
      <c r="DS25" s="640"/>
      <c r="DT25" s="640"/>
      <c r="DU25" s="640"/>
      <c r="DV25" s="641"/>
      <c r="DW25" s="632">
        <v>24.4</v>
      </c>
      <c r="DX25" s="642"/>
      <c r="DY25" s="642"/>
      <c r="DZ25" s="642"/>
      <c r="EA25" s="642"/>
      <c r="EB25" s="642"/>
      <c r="EC25" s="669"/>
    </row>
    <row r="26" spans="2:133" ht="11.25" customHeight="1">
      <c r="B26" s="626" t="s">
        <v>291</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292</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293</v>
      </c>
      <c r="CE26" s="667"/>
      <c r="CF26" s="667"/>
      <c r="CG26" s="667"/>
      <c r="CH26" s="667"/>
      <c r="CI26" s="667"/>
      <c r="CJ26" s="667"/>
      <c r="CK26" s="667"/>
      <c r="CL26" s="667"/>
      <c r="CM26" s="667"/>
      <c r="CN26" s="667"/>
      <c r="CO26" s="667"/>
      <c r="CP26" s="667"/>
      <c r="CQ26" s="668"/>
      <c r="CR26" s="629">
        <v>4693266</v>
      </c>
      <c r="CS26" s="630"/>
      <c r="CT26" s="630"/>
      <c r="CU26" s="630"/>
      <c r="CV26" s="630"/>
      <c r="CW26" s="630"/>
      <c r="CX26" s="630"/>
      <c r="CY26" s="631"/>
      <c r="CZ26" s="632">
        <v>11.1</v>
      </c>
      <c r="DA26" s="642"/>
      <c r="DB26" s="642"/>
      <c r="DC26" s="643"/>
      <c r="DD26" s="635">
        <v>4123641</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c r="B27" s="626" t="s">
        <v>294</v>
      </c>
      <c r="C27" s="627"/>
      <c r="D27" s="627"/>
      <c r="E27" s="627"/>
      <c r="F27" s="627"/>
      <c r="G27" s="627"/>
      <c r="H27" s="627"/>
      <c r="I27" s="627"/>
      <c r="J27" s="627"/>
      <c r="K27" s="627"/>
      <c r="L27" s="627"/>
      <c r="M27" s="627"/>
      <c r="N27" s="627"/>
      <c r="O27" s="627"/>
      <c r="P27" s="627"/>
      <c r="Q27" s="628"/>
      <c r="R27" s="629">
        <v>26146886</v>
      </c>
      <c r="S27" s="630"/>
      <c r="T27" s="630"/>
      <c r="U27" s="630"/>
      <c r="V27" s="630"/>
      <c r="W27" s="630"/>
      <c r="X27" s="630"/>
      <c r="Y27" s="631"/>
      <c r="Z27" s="656">
        <v>55.9</v>
      </c>
      <c r="AA27" s="656"/>
      <c r="AB27" s="656"/>
      <c r="AC27" s="656"/>
      <c r="AD27" s="657">
        <v>24972277</v>
      </c>
      <c r="AE27" s="657"/>
      <c r="AF27" s="657"/>
      <c r="AG27" s="657"/>
      <c r="AH27" s="657"/>
      <c r="AI27" s="657"/>
      <c r="AJ27" s="657"/>
      <c r="AK27" s="657"/>
      <c r="AL27" s="632">
        <v>100</v>
      </c>
      <c r="AM27" s="633"/>
      <c r="AN27" s="633"/>
      <c r="AO27" s="658"/>
      <c r="AP27" s="626" t="s">
        <v>295</v>
      </c>
      <c r="AQ27" s="627"/>
      <c r="AR27" s="627"/>
      <c r="AS27" s="627"/>
      <c r="AT27" s="627"/>
      <c r="AU27" s="627"/>
      <c r="AV27" s="627"/>
      <c r="AW27" s="627"/>
      <c r="AX27" s="627"/>
      <c r="AY27" s="627"/>
      <c r="AZ27" s="627"/>
      <c r="BA27" s="627"/>
      <c r="BB27" s="627"/>
      <c r="BC27" s="627"/>
      <c r="BD27" s="627"/>
      <c r="BE27" s="627"/>
      <c r="BF27" s="628"/>
      <c r="BG27" s="629">
        <v>15766899</v>
      </c>
      <c r="BH27" s="630"/>
      <c r="BI27" s="630"/>
      <c r="BJ27" s="630"/>
      <c r="BK27" s="630"/>
      <c r="BL27" s="630"/>
      <c r="BM27" s="630"/>
      <c r="BN27" s="631"/>
      <c r="BO27" s="656">
        <v>100</v>
      </c>
      <c r="BP27" s="656"/>
      <c r="BQ27" s="656"/>
      <c r="BR27" s="656"/>
      <c r="BS27" s="657">
        <v>311705</v>
      </c>
      <c r="BT27" s="657"/>
      <c r="BU27" s="657"/>
      <c r="BV27" s="657"/>
      <c r="BW27" s="657"/>
      <c r="BX27" s="657"/>
      <c r="BY27" s="657"/>
      <c r="BZ27" s="657"/>
      <c r="CA27" s="657"/>
      <c r="CB27" s="715"/>
      <c r="CD27" s="666" t="s">
        <v>296</v>
      </c>
      <c r="CE27" s="667"/>
      <c r="CF27" s="667"/>
      <c r="CG27" s="667"/>
      <c r="CH27" s="667"/>
      <c r="CI27" s="667"/>
      <c r="CJ27" s="667"/>
      <c r="CK27" s="667"/>
      <c r="CL27" s="667"/>
      <c r="CM27" s="667"/>
      <c r="CN27" s="667"/>
      <c r="CO27" s="667"/>
      <c r="CP27" s="667"/>
      <c r="CQ27" s="668"/>
      <c r="CR27" s="629">
        <v>9473232</v>
      </c>
      <c r="CS27" s="640"/>
      <c r="CT27" s="640"/>
      <c r="CU27" s="640"/>
      <c r="CV27" s="640"/>
      <c r="CW27" s="640"/>
      <c r="CX27" s="640"/>
      <c r="CY27" s="641"/>
      <c r="CZ27" s="632">
        <v>22.4</v>
      </c>
      <c r="DA27" s="642"/>
      <c r="DB27" s="642"/>
      <c r="DC27" s="643"/>
      <c r="DD27" s="635">
        <v>2325624</v>
      </c>
      <c r="DE27" s="640"/>
      <c r="DF27" s="640"/>
      <c r="DG27" s="640"/>
      <c r="DH27" s="640"/>
      <c r="DI27" s="640"/>
      <c r="DJ27" s="640"/>
      <c r="DK27" s="641"/>
      <c r="DL27" s="635">
        <v>2305366</v>
      </c>
      <c r="DM27" s="640"/>
      <c r="DN27" s="640"/>
      <c r="DO27" s="640"/>
      <c r="DP27" s="640"/>
      <c r="DQ27" s="640"/>
      <c r="DR27" s="640"/>
      <c r="DS27" s="640"/>
      <c r="DT27" s="640"/>
      <c r="DU27" s="640"/>
      <c r="DV27" s="641"/>
      <c r="DW27" s="632">
        <v>8.6999999999999993</v>
      </c>
      <c r="DX27" s="642"/>
      <c r="DY27" s="642"/>
      <c r="DZ27" s="642"/>
      <c r="EA27" s="642"/>
      <c r="EB27" s="642"/>
      <c r="EC27" s="669"/>
    </row>
    <row r="28" spans="2:133" ht="11.25" customHeight="1">
      <c r="B28" s="626" t="s">
        <v>297</v>
      </c>
      <c r="C28" s="627"/>
      <c r="D28" s="627"/>
      <c r="E28" s="627"/>
      <c r="F28" s="627"/>
      <c r="G28" s="627"/>
      <c r="H28" s="627"/>
      <c r="I28" s="627"/>
      <c r="J28" s="627"/>
      <c r="K28" s="627"/>
      <c r="L28" s="627"/>
      <c r="M28" s="627"/>
      <c r="N28" s="627"/>
      <c r="O28" s="627"/>
      <c r="P28" s="627"/>
      <c r="Q28" s="628"/>
      <c r="R28" s="629">
        <v>8586</v>
      </c>
      <c r="S28" s="630"/>
      <c r="T28" s="630"/>
      <c r="U28" s="630"/>
      <c r="V28" s="630"/>
      <c r="W28" s="630"/>
      <c r="X28" s="630"/>
      <c r="Y28" s="631"/>
      <c r="Z28" s="656">
        <v>0</v>
      </c>
      <c r="AA28" s="656"/>
      <c r="AB28" s="656"/>
      <c r="AC28" s="656"/>
      <c r="AD28" s="657">
        <v>8586</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298</v>
      </c>
      <c r="CE28" s="667"/>
      <c r="CF28" s="667"/>
      <c r="CG28" s="667"/>
      <c r="CH28" s="667"/>
      <c r="CI28" s="667"/>
      <c r="CJ28" s="667"/>
      <c r="CK28" s="667"/>
      <c r="CL28" s="667"/>
      <c r="CM28" s="667"/>
      <c r="CN28" s="667"/>
      <c r="CO28" s="667"/>
      <c r="CP28" s="667"/>
      <c r="CQ28" s="668"/>
      <c r="CR28" s="629">
        <v>5036665</v>
      </c>
      <c r="CS28" s="630"/>
      <c r="CT28" s="630"/>
      <c r="CU28" s="630"/>
      <c r="CV28" s="630"/>
      <c r="CW28" s="630"/>
      <c r="CX28" s="630"/>
      <c r="CY28" s="631"/>
      <c r="CZ28" s="632">
        <v>11.9</v>
      </c>
      <c r="DA28" s="642"/>
      <c r="DB28" s="642"/>
      <c r="DC28" s="643"/>
      <c r="DD28" s="635">
        <v>4979776</v>
      </c>
      <c r="DE28" s="630"/>
      <c r="DF28" s="630"/>
      <c r="DG28" s="630"/>
      <c r="DH28" s="630"/>
      <c r="DI28" s="630"/>
      <c r="DJ28" s="630"/>
      <c r="DK28" s="631"/>
      <c r="DL28" s="635">
        <v>4977699</v>
      </c>
      <c r="DM28" s="630"/>
      <c r="DN28" s="630"/>
      <c r="DO28" s="630"/>
      <c r="DP28" s="630"/>
      <c r="DQ28" s="630"/>
      <c r="DR28" s="630"/>
      <c r="DS28" s="630"/>
      <c r="DT28" s="630"/>
      <c r="DU28" s="630"/>
      <c r="DV28" s="631"/>
      <c r="DW28" s="632">
        <v>18.899999999999999</v>
      </c>
      <c r="DX28" s="642"/>
      <c r="DY28" s="642"/>
      <c r="DZ28" s="642"/>
      <c r="EA28" s="642"/>
      <c r="EB28" s="642"/>
      <c r="EC28" s="669"/>
    </row>
    <row r="29" spans="2:133" ht="11.25" customHeight="1">
      <c r="B29" s="626" t="s">
        <v>299</v>
      </c>
      <c r="C29" s="627"/>
      <c r="D29" s="627"/>
      <c r="E29" s="627"/>
      <c r="F29" s="627"/>
      <c r="G29" s="627"/>
      <c r="H29" s="627"/>
      <c r="I29" s="627"/>
      <c r="J29" s="627"/>
      <c r="K29" s="627"/>
      <c r="L29" s="627"/>
      <c r="M29" s="627"/>
      <c r="N29" s="627"/>
      <c r="O29" s="627"/>
      <c r="P29" s="627"/>
      <c r="Q29" s="628"/>
      <c r="R29" s="629">
        <v>498228</v>
      </c>
      <c r="S29" s="630"/>
      <c r="T29" s="630"/>
      <c r="U29" s="630"/>
      <c r="V29" s="630"/>
      <c r="W29" s="630"/>
      <c r="X29" s="630"/>
      <c r="Y29" s="631"/>
      <c r="Z29" s="656">
        <v>1.1000000000000001</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300</v>
      </c>
      <c r="CE29" s="717"/>
      <c r="CF29" s="666" t="s">
        <v>70</v>
      </c>
      <c r="CG29" s="667"/>
      <c r="CH29" s="667"/>
      <c r="CI29" s="667"/>
      <c r="CJ29" s="667"/>
      <c r="CK29" s="667"/>
      <c r="CL29" s="667"/>
      <c r="CM29" s="667"/>
      <c r="CN29" s="667"/>
      <c r="CO29" s="667"/>
      <c r="CP29" s="667"/>
      <c r="CQ29" s="668"/>
      <c r="CR29" s="629">
        <v>5036665</v>
      </c>
      <c r="CS29" s="640"/>
      <c r="CT29" s="640"/>
      <c r="CU29" s="640"/>
      <c r="CV29" s="640"/>
      <c r="CW29" s="640"/>
      <c r="CX29" s="640"/>
      <c r="CY29" s="641"/>
      <c r="CZ29" s="632">
        <v>11.9</v>
      </c>
      <c r="DA29" s="642"/>
      <c r="DB29" s="642"/>
      <c r="DC29" s="643"/>
      <c r="DD29" s="635">
        <v>4979776</v>
      </c>
      <c r="DE29" s="640"/>
      <c r="DF29" s="640"/>
      <c r="DG29" s="640"/>
      <c r="DH29" s="640"/>
      <c r="DI29" s="640"/>
      <c r="DJ29" s="640"/>
      <c r="DK29" s="641"/>
      <c r="DL29" s="635">
        <v>4977699</v>
      </c>
      <c r="DM29" s="640"/>
      <c r="DN29" s="640"/>
      <c r="DO29" s="640"/>
      <c r="DP29" s="640"/>
      <c r="DQ29" s="640"/>
      <c r="DR29" s="640"/>
      <c r="DS29" s="640"/>
      <c r="DT29" s="640"/>
      <c r="DU29" s="640"/>
      <c r="DV29" s="641"/>
      <c r="DW29" s="632">
        <v>18.899999999999999</v>
      </c>
      <c r="DX29" s="642"/>
      <c r="DY29" s="642"/>
      <c r="DZ29" s="642"/>
      <c r="EA29" s="642"/>
      <c r="EB29" s="642"/>
      <c r="EC29" s="669"/>
    </row>
    <row r="30" spans="2:133" ht="11.25" customHeight="1">
      <c r="B30" s="626" t="s">
        <v>301</v>
      </c>
      <c r="C30" s="627"/>
      <c r="D30" s="627"/>
      <c r="E30" s="627"/>
      <c r="F30" s="627"/>
      <c r="G30" s="627"/>
      <c r="H30" s="627"/>
      <c r="I30" s="627"/>
      <c r="J30" s="627"/>
      <c r="K30" s="627"/>
      <c r="L30" s="627"/>
      <c r="M30" s="627"/>
      <c r="N30" s="627"/>
      <c r="O30" s="627"/>
      <c r="P30" s="627"/>
      <c r="Q30" s="628"/>
      <c r="R30" s="629">
        <v>439415</v>
      </c>
      <c r="S30" s="630"/>
      <c r="T30" s="630"/>
      <c r="U30" s="630"/>
      <c r="V30" s="630"/>
      <c r="W30" s="630"/>
      <c r="X30" s="630"/>
      <c r="Y30" s="631"/>
      <c r="Z30" s="656">
        <v>0.9</v>
      </c>
      <c r="AA30" s="656"/>
      <c r="AB30" s="656"/>
      <c r="AC30" s="656"/>
      <c r="AD30" s="657" t="s">
        <v>128</v>
      </c>
      <c r="AE30" s="657"/>
      <c r="AF30" s="657"/>
      <c r="AG30" s="657"/>
      <c r="AH30" s="657"/>
      <c r="AI30" s="657"/>
      <c r="AJ30" s="657"/>
      <c r="AK30" s="657"/>
      <c r="AL30" s="632" t="s">
        <v>128</v>
      </c>
      <c r="AM30" s="633"/>
      <c r="AN30" s="633"/>
      <c r="AO30" s="658"/>
      <c r="AP30" s="688" t="s">
        <v>219</v>
      </c>
      <c r="AQ30" s="689"/>
      <c r="AR30" s="689"/>
      <c r="AS30" s="689"/>
      <c r="AT30" s="689"/>
      <c r="AU30" s="689"/>
      <c r="AV30" s="689"/>
      <c r="AW30" s="689"/>
      <c r="AX30" s="689"/>
      <c r="AY30" s="689"/>
      <c r="AZ30" s="689"/>
      <c r="BA30" s="689"/>
      <c r="BB30" s="689"/>
      <c r="BC30" s="689"/>
      <c r="BD30" s="689"/>
      <c r="BE30" s="689"/>
      <c r="BF30" s="690"/>
      <c r="BG30" s="688" t="s">
        <v>302</v>
      </c>
      <c r="BH30" s="713"/>
      <c r="BI30" s="713"/>
      <c r="BJ30" s="713"/>
      <c r="BK30" s="713"/>
      <c r="BL30" s="713"/>
      <c r="BM30" s="713"/>
      <c r="BN30" s="713"/>
      <c r="BO30" s="713"/>
      <c r="BP30" s="713"/>
      <c r="BQ30" s="714"/>
      <c r="BR30" s="688" t="s">
        <v>303</v>
      </c>
      <c r="BS30" s="713"/>
      <c r="BT30" s="713"/>
      <c r="BU30" s="713"/>
      <c r="BV30" s="713"/>
      <c r="BW30" s="713"/>
      <c r="BX30" s="713"/>
      <c r="BY30" s="713"/>
      <c r="BZ30" s="713"/>
      <c r="CA30" s="713"/>
      <c r="CB30" s="714"/>
      <c r="CD30" s="718"/>
      <c r="CE30" s="719"/>
      <c r="CF30" s="666" t="s">
        <v>304</v>
      </c>
      <c r="CG30" s="667"/>
      <c r="CH30" s="667"/>
      <c r="CI30" s="667"/>
      <c r="CJ30" s="667"/>
      <c r="CK30" s="667"/>
      <c r="CL30" s="667"/>
      <c r="CM30" s="667"/>
      <c r="CN30" s="667"/>
      <c r="CO30" s="667"/>
      <c r="CP30" s="667"/>
      <c r="CQ30" s="668"/>
      <c r="CR30" s="629">
        <v>4744327</v>
      </c>
      <c r="CS30" s="630"/>
      <c r="CT30" s="630"/>
      <c r="CU30" s="630"/>
      <c r="CV30" s="630"/>
      <c r="CW30" s="630"/>
      <c r="CX30" s="630"/>
      <c r="CY30" s="631"/>
      <c r="CZ30" s="632">
        <v>11.2</v>
      </c>
      <c r="DA30" s="642"/>
      <c r="DB30" s="642"/>
      <c r="DC30" s="643"/>
      <c r="DD30" s="635">
        <v>4691256</v>
      </c>
      <c r="DE30" s="630"/>
      <c r="DF30" s="630"/>
      <c r="DG30" s="630"/>
      <c r="DH30" s="630"/>
      <c r="DI30" s="630"/>
      <c r="DJ30" s="630"/>
      <c r="DK30" s="631"/>
      <c r="DL30" s="635">
        <v>4689216</v>
      </c>
      <c r="DM30" s="630"/>
      <c r="DN30" s="630"/>
      <c r="DO30" s="630"/>
      <c r="DP30" s="630"/>
      <c r="DQ30" s="630"/>
      <c r="DR30" s="630"/>
      <c r="DS30" s="630"/>
      <c r="DT30" s="630"/>
      <c r="DU30" s="630"/>
      <c r="DV30" s="631"/>
      <c r="DW30" s="632">
        <v>17.8</v>
      </c>
      <c r="DX30" s="642"/>
      <c r="DY30" s="642"/>
      <c r="DZ30" s="642"/>
      <c r="EA30" s="642"/>
      <c r="EB30" s="642"/>
      <c r="EC30" s="669"/>
    </row>
    <row r="31" spans="2:133" ht="11.25" customHeight="1">
      <c r="B31" s="626" t="s">
        <v>305</v>
      </c>
      <c r="C31" s="627"/>
      <c r="D31" s="627"/>
      <c r="E31" s="627"/>
      <c r="F31" s="627"/>
      <c r="G31" s="627"/>
      <c r="H31" s="627"/>
      <c r="I31" s="627"/>
      <c r="J31" s="627"/>
      <c r="K31" s="627"/>
      <c r="L31" s="627"/>
      <c r="M31" s="627"/>
      <c r="N31" s="627"/>
      <c r="O31" s="627"/>
      <c r="P31" s="627"/>
      <c r="Q31" s="628"/>
      <c r="R31" s="629">
        <v>134808</v>
      </c>
      <c r="S31" s="630"/>
      <c r="T31" s="630"/>
      <c r="U31" s="630"/>
      <c r="V31" s="630"/>
      <c r="W31" s="630"/>
      <c r="X31" s="630"/>
      <c r="Y31" s="631"/>
      <c r="Z31" s="656">
        <v>0.3</v>
      </c>
      <c r="AA31" s="656"/>
      <c r="AB31" s="656"/>
      <c r="AC31" s="656"/>
      <c r="AD31" s="657" t="s">
        <v>128</v>
      </c>
      <c r="AE31" s="657"/>
      <c r="AF31" s="657"/>
      <c r="AG31" s="657"/>
      <c r="AH31" s="657"/>
      <c r="AI31" s="657"/>
      <c r="AJ31" s="657"/>
      <c r="AK31" s="657"/>
      <c r="AL31" s="632" t="s">
        <v>128</v>
      </c>
      <c r="AM31" s="633"/>
      <c r="AN31" s="633"/>
      <c r="AO31" s="658"/>
      <c r="AP31" s="704" t="s">
        <v>306</v>
      </c>
      <c r="AQ31" s="705"/>
      <c r="AR31" s="705"/>
      <c r="AS31" s="705"/>
      <c r="AT31" s="710" t="s">
        <v>307</v>
      </c>
      <c r="AU31" s="367"/>
      <c r="AV31" s="367"/>
      <c r="AW31" s="367"/>
      <c r="AX31" s="697" t="s">
        <v>185</v>
      </c>
      <c r="AY31" s="698"/>
      <c r="AZ31" s="698"/>
      <c r="BA31" s="698"/>
      <c r="BB31" s="698"/>
      <c r="BC31" s="698"/>
      <c r="BD31" s="698"/>
      <c r="BE31" s="698"/>
      <c r="BF31" s="699"/>
      <c r="BG31" s="700">
        <v>99.3</v>
      </c>
      <c r="BH31" s="701"/>
      <c r="BI31" s="701"/>
      <c r="BJ31" s="701"/>
      <c r="BK31" s="701"/>
      <c r="BL31" s="701"/>
      <c r="BM31" s="702">
        <v>97.9</v>
      </c>
      <c r="BN31" s="701"/>
      <c r="BO31" s="701"/>
      <c r="BP31" s="701"/>
      <c r="BQ31" s="703"/>
      <c r="BR31" s="700">
        <v>99.1</v>
      </c>
      <c r="BS31" s="701"/>
      <c r="BT31" s="701"/>
      <c r="BU31" s="701"/>
      <c r="BV31" s="701"/>
      <c r="BW31" s="701"/>
      <c r="BX31" s="702">
        <v>97.5</v>
      </c>
      <c r="BY31" s="701"/>
      <c r="BZ31" s="701"/>
      <c r="CA31" s="701"/>
      <c r="CB31" s="703"/>
      <c r="CD31" s="718"/>
      <c r="CE31" s="719"/>
      <c r="CF31" s="666" t="s">
        <v>308</v>
      </c>
      <c r="CG31" s="667"/>
      <c r="CH31" s="667"/>
      <c r="CI31" s="667"/>
      <c r="CJ31" s="667"/>
      <c r="CK31" s="667"/>
      <c r="CL31" s="667"/>
      <c r="CM31" s="667"/>
      <c r="CN31" s="667"/>
      <c r="CO31" s="667"/>
      <c r="CP31" s="667"/>
      <c r="CQ31" s="668"/>
      <c r="CR31" s="629">
        <v>292338</v>
      </c>
      <c r="CS31" s="640"/>
      <c r="CT31" s="640"/>
      <c r="CU31" s="640"/>
      <c r="CV31" s="640"/>
      <c r="CW31" s="640"/>
      <c r="CX31" s="640"/>
      <c r="CY31" s="641"/>
      <c r="CZ31" s="632">
        <v>0.7</v>
      </c>
      <c r="DA31" s="642"/>
      <c r="DB31" s="642"/>
      <c r="DC31" s="643"/>
      <c r="DD31" s="635">
        <v>288520</v>
      </c>
      <c r="DE31" s="640"/>
      <c r="DF31" s="640"/>
      <c r="DG31" s="640"/>
      <c r="DH31" s="640"/>
      <c r="DI31" s="640"/>
      <c r="DJ31" s="640"/>
      <c r="DK31" s="641"/>
      <c r="DL31" s="635">
        <v>288483</v>
      </c>
      <c r="DM31" s="640"/>
      <c r="DN31" s="640"/>
      <c r="DO31" s="640"/>
      <c r="DP31" s="640"/>
      <c r="DQ31" s="640"/>
      <c r="DR31" s="640"/>
      <c r="DS31" s="640"/>
      <c r="DT31" s="640"/>
      <c r="DU31" s="640"/>
      <c r="DV31" s="641"/>
      <c r="DW31" s="632">
        <v>1.1000000000000001</v>
      </c>
      <c r="DX31" s="642"/>
      <c r="DY31" s="642"/>
      <c r="DZ31" s="642"/>
      <c r="EA31" s="642"/>
      <c r="EB31" s="642"/>
      <c r="EC31" s="669"/>
    </row>
    <row r="32" spans="2:133" ht="11.25" customHeight="1">
      <c r="B32" s="626" t="s">
        <v>309</v>
      </c>
      <c r="C32" s="627"/>
      <c r="D32" s="627"/>
      <c r="E32" s="627"/>
      <c r="F32" s="627"/>
      <c r="G32" s="627"/>
      <c r="H32" s="627"/>
      <c r="I32" s="627"/>
      <c r="J32" s="627"/>
      <c r="K32" s="627"/>
      <c r="L32" s="627"/>
      <c r="M32" s="627"/>
      <c r="N32" s="627"/>
      <c r="O32" s="627"/>
      <c r="P32" s="627"/>
      <c r="Q32" s="628"/>
      <c r="R32" s="629">
        <v>8650298</v>
      </c>
      <c r="S32" s="630"/>
      <c r="T32" s="630"/>
      <c r="U32" s="630"/>
      <c r="V32" s="630"/>
      <c r="W32" s="630"/>
      <c r="X32" s="630"/>
      <c r="Y32" s="631"/>
      <c r="Z32" s="656">
        <v>18.5</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3" t="s">
        <v>310</v>
      </c>
      <c r="AV32" s="363"/>
      <c r="AW32" s="363"/>
      <c r="AX32" s="626" t="s">
        <v>311</v>
      </c>
      <c r="AY32" s="627"/>
      <c r="AZ32" s="627"/>
      <c r="BA32" s="627"/>
      <c r="BB32" s="627"/>
      <c r="BC32" s="627"/>
      <c r="BD32" s="627"/>
      <c r="BE32" s="627"/>
      <c r="BF32" s="628"/>
      <c r="BG32" s="695">
        <v>99.4</v>
      </c>
      <c r="BH32" s="640"/>
      <c r="BI32" s="640"/>
      <c r="BJ32" s="640"/>
      <c r="BK32" s="640"/>
      <c r="BL32" s="640"/>
      <c r="BM32" s="633">
        <v>98.4</v>
      </c>
      <c r="BN32" s="696"/>
      <c r="BO32" s="696"/>
      <c r="BP32" s="696"/>
      <c r="BQ32" s="673"/>
      <c r="BR32" s="695">
        <v>99.4</v>
      </c>
      <c r="BS32" s="640"/>
      <c r="BT32" s="640"/>
      <c r="BU32" s="640"/>
      <c r="BV32" s="640"/>
      <c r="BW32" s="640"/>
      <c r="BX32" s="633">
        <v>98.2</v>
      </c>
      <c r="BY32" s="696"/>
      <c r="BZ32" s="696"/>
      <c r="CA32" s="696"/>
      <c r="CB32" s="673"/>
      <c r="CD32" s="720"/>
      <c r="CE32" s="721"/>
      <c r="CF32" s="666" t="s">
        <v>312</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c r="B33" s="692" t="s">
        <v>313</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1"/>
      <c r="AV33" s="361"/>
      <c r="AW33" s="361"/>
      <c r="AX33" s="606" t="s">
        <v>314</v>
      </c>
      <c r="AY33" s="607"/>
      <c r="AZ33" s="607"/>
      <c r="BA33" s="607"/>
      <c r="BB33" s="607"/>
      <c r="BC33" s="607"/>
      <c r="BD33" s="607"/>
      <c r="BE33" s="607"/>
      <c r="BF33" s="608"/>
      <c r="BG33" s="691">
        <v>99.3</v>
      </c>
      <c r="BH33" s="610"/>
      <c r="BI33" s="610"/>
      <c r="BJ33" s="610"/>
      <c r="BK33" s="610"/>
      <c r="BL33" s="610"/>
      <c r="BM33" s="648">
        <v>97.6</v>
      </c>
      <c r="BN33" s="610"/>
      <c r="BO33" s="610"/>
      <c r="BP33" s="610"/>
      <c r="BQ33" s="659"/>
      <c r="BR33" s="691">
        <v>98.9</v>
      </c>
      <c r="BS33" s="610"/>
      <c r="BT33" s="610"/>
      <c r="BU33" s="610"/>
      <c r="BV33" s="610"/>
      <c r="BW33" s="610"/>
      <c r="BX33" s="648">
        <v>97</v>
      </c>
      <c r="BY33" s="610"/>
      <c r="BZ33" s="610"/>
      <c r="CA33" s="610"/>
      <c r="CB33" s="659"/>
      <c r="CD33" s="666" t="s">
        <v>315</v>
      </c>
      <c r="CE33" s="667"/>
      <c r="CF33" s="667"/>
      <c r="CG33" s="667"/>
      <c r="CH33" s="667"/>
      <c r="CI33" s="667"/>
      <c r="CJ33" s="667"/>
      <c r="CK33" s="667"/>
      <c r="CL33" s="667"/>
      <c r="CM33" s="667"/>
      <c r="CN33" s="667"/>
      <c r="CO33" s="667"/>
      <c r="CP33" s="667"/>
      <c r="CQ33" s="668"/>
      <c r="CR33" s="629">
        <v>16072298</v>
      </c>
      <c r="CS33" s="640"/>
      <c r="CT33" s="640"/>
      <c r="CU33" s="640"/>
      <c r="CV33" s="640"/>
      <c r="CW33" s="640"/>
      <c r="CX33" s="640"/>
      <c r="CY33" s="641"/>
      <c r="CZ33" s="632">
        <v>38.1</v>
      </c>
      <c r="DA33" s="642"/>
      <c r="DB33" s="642"/>
      <c r="DC33" s="643"/>
      <c r="DD33" s="635">
        <v>12515947</v>
      </c>
      <c r="DE33" s="640"/>
      <c r="DF33" s="640"/>
      <c r="DG33" s="640"/>
      <c r="DH33" s="640"/>
      <c r="DI33" s="640"/>
      <c r="DJ33" s="640"/>
      <c r="DK33" s="641"/>
      <c r="DL33" s="635">
        <v>7998182</v>
      </c>
      <c r="DM33" s="640"/>
      <c r="DN33" s="640"/>
      <c r="DO33" s="640"/>
      <c r="DP33" s="640"/>
      <c r="DQ33" s="640"/>
      <c r="DR33" s="640"/>
      <c r="DS33" s="640"/>
      <c r="DT33" s="640"/>
      <c r="DU33" s="640"/>
      <c r="DV33" s="641"/>
      <c r="DW33" s="632">
        <v>30.3</v>
      </c>
      <c r="DX33" s="642"/>
      <c r="DY33" s="642"/>
      <c r="DZ33" s="642"/>
      <c r="EA33" s="642"/>
      <c r="EB33" s="642"/>
      <c r="EC33" s="669"/>
    </row>
    <row r="34" spans="2:133" ht="11.25" customHeight="1">
      <c r="B34" s="626" t="s">
        <v>316</v>
      </c>
      <c r="C34" s="627"/>
      <c r="D34" s="627"/>
      <c r="E34" s="627"/>
      <c r="F34" s="627"/>
      <c r="G34" s="627"/>
      <c r="H34" s="627"/>
      <c r="I34" s="627"/>
      <c r="J34" s="627"/>
      <c r="K34" s="627"/>
      <c r="L34" s="627"/>
      <c r="M34" s="627"/>
      <c r="N34" s="627"/>
      <c r="O34" s="627"/>
      <c r="P34" s="627"/>
      <c r="Q34" s="628"/>
      <c r="R34" s="629">
        <v>2753713</v>
      </c>
      <c r="S34" s="630"/>
      <c r="T34" s="630"/>
      <c r="U34" s="630"/>
      <c r="V34" s="630"/>
      <c r="W34" s="630"/>
      <c r="X34" s="630"/>
      <c r="Y34" s="631"/>
      <c r="Z34" s="656">
        <v>5.9</v>
      </c>
      <c r="AA34" s="656"/>
      <c r="AB34" s="656"/>
      <c r="AC34" s="656"/>
      <c r="AD34" s="657" t="s">
        <v>128</v>
      </c>
      <c r="AE34" s="657"/>
      <c r="AF34" s="657"/>
      <c r="AG34" s="657"/>
      <c r="AH34" s="657"/>
      <c r="AI34" s="657"/>
      <c r="AJ34" s="657"/>
      <c r="AK34" s="657"/>
      <c r="AL34" s="632" t="s">
        <v>128</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317</v>
      </c>
      <c r="CE34" s="667"/>
      <c r="CF34" s="667"/>
      <c r="CG34" s="667"/>
      <c r="CH34" s="667"/>
      <c r="CI34" s="667"/>
      <c r="CJ34" s="667"/>
      <c r="CK34" s="667"/>
      <c r="CL34" s="667"/>
      <c r="CM34" s="667"/>
      <c r="CN34" s="667"/>
      <c r="CO34" s="667"/>
      <c r="CP34" s="667"/>
      <c r="CQ34" s="668"/>
      <c r="CR34" s="629">
        <v>4861270</v>
      </c>
      <c r="CS34" s="630"/>
      <c r="CT34" s="630"/>
      <c r="CU34" s="630"/>
      <c r="CV34" s="630"/>
      <c r="CW34" s="630"/>
      <c r="CX34" s="630"/>
      <c r="CY34" s="631"/>
      <c r="CZ34" s="632">
        <v>11.5</v>
      </c>
      <c r="DA34" s="642"/>
      <c r="DB34" s="642"/>
      <c r="DC34" s="643"/>
      <c r="DD34" s="635">
        <v>3641784</v>
      </c>
      <c r="DE34" s="630"/>
      <c r="DF34" s="630"/>
      <c r="DG34" s="630"/>
      <c r="DH34" s="630"/>
      <c r="DI34" s="630"/>
      <c r="DJ34" s="630"/>
      <c r="DK34" s="631"/>
      <c r="DL34" s="635">
        <v>3435972</v>
      </c>
      <c r="DM34" s="630"/>
      <c r="DN34" s="630"/>
      <c r="DO34" s="630"/>
      <c r="DP34" s="630"/>
      <c r="DQ34" s="630"/>
      <c r="DR34" s="630"/>
      <c r="DS34" s="630"/>
      <c r="DT34" s="630"/>
      <c r="DU34" s="630"/>
      <c r="DV34" s="631"/>
      <c r="DW34" s="632">
        <v>13</v>
      </c>
      <c r="DX34" s="642"/>
      <c r="DY34" s="642"/>
      <c r="DZ34" s="642"/>
      <c r="EA34" s="642"/>
      <c r="EB34" s="642"/>
      <c r="EC34" s="669"/>
    </row>
    <row r="35" spans="2:133" ht="11.25" customHeight="1">
      <c r="B35" s="626" t="s">
        <v>318</v>
      </c>
      <c r="C35" s="627"/>
      <c r="D35" s="627"/>
      <c r="E35" s="627"/>
      <c r="F35" s="627"/>
      <c r="G35" s="627"/>
      <c r="H35" s="627"/>
      <c r="I35" s="627"/>
      <c r="J35" s="627"/>
      <c r="K35" s="627"/>
      <c r="L35" s="627"/>
      <c r="M35" s="627"/>
      <c r="N35" s="627"/>
      <c r="O35" s="627"/>
      <c r="P35" s="627"/>
      <c r="Q35" s="628"/>
      <c r="R35" s="629">
        <v>98951</v>
      </c>
      <c r="S35" s="630"/>
      <c r="T35" s="630"/>
      <c r="U35" s="630"/>
      <c r="V35" s="630"/>
      <c r="W35" s="630"/>
      <c r="X35" s="630"/>
      <c r="Y35" s="631"/>
      <c r="Z35" s="656">
        <v>0.2</v>
      </c>
      <c r="AA35" s="656"/>
      <c r="AB35" s="656"/>
      <c r="AC35" s="656"/>
      <c r="AD35" s="657" t="s">
        <v>128</v>
      </c>
      <c r="AE35" s="657"/>
      <c r="AF35" s="657"/>
      <c r="AG35" s="657"/>
      <c r="AH35" s="657"/>
      <c r="AI35" s="657"/>
      <c r="AJ35" s="657"/>
      <c r="AK35" s="657"/>
      <c r="AL35" s="632" t="s">
        <v>128</v>
      </c>
      <c r="AM35" s="633"/>
      <c r="AN35" s="633"/>
      <c r="AO35" s="658"/>
      <c r="AP35" s="218"/>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321</v>
      </c>
      <c r="CE35" s="667"/>
      <c r="CF35" s="667"/>
      <c r="CG35" s="667"/>
      <c r="CH35" s="667"/>
      <c r="CI35" s="667"/>
      <c r="CJ35" s="667"/>
      <c r="CK35" s="667"/>
      <c r="CL35" s="667"/>
      <c r="CM35" s="667"/>
      <c r="CN35" s="667"/>
      <c r="CO35" s="667"/>
      <c r="CP35" s="667"/>
      <c r="CQ35" s="668"/>
      <c r="CR35" s="629">
        <v>270602</v>
      </c>
      <c r="CS35" s="640"/>
      <c r="CT35" s="640"/>
      <c r="CU35" s="640"/>
      <c r="CV35" s="640"/>
      <c r="CW35" s="640"/>
      <c r="CX35" s="640"/>
      <c r="CY35" s="641"/>
      <c r="CZ35" s="632">
        <v>0.6</v>
      </c>
      <c r="DA35" s="642"/>
      <c r="DB35" s="642"/>
      <c r="DC35" s="643"/>
      <c r="DD35" s="635">
        <v>161150</v>
      </c>
      <c r="DE35" s="640"/>
      <c r="DF35" s="640"/>
      <c r="DG35" s="640"/>
      <c r="DH35" s="640"/>
      <c r="DI35" s="640"/>
      <c r="DJ35" s="640"/>
      <c r="DK35" s="641"/>
      <c r="DL35" s="635">
        <v>160306</v>
      </c>
      <c r="DM35" s="640"/>
      <c r="DN35" s="640"/>
      <c r="DO35" s="640"/>
      <c r="DP35" s="640"/>
      <c r="DQ35" s="640"/>
      <c r="DR35" s="640"/>
      <c r="DS35" s="640"/>
      <c r="DT35" s="640"/>
      <c r="DU35" s="640"/>
      <c r="DV35" s="641"/>
      <c r="DW35" s="632">
        <v>0.6</v>
      </c>
      <c r="DX35" s="642"/>
      <c r="DY35" s="642"/>
      <c r="DZ35" s="642"/>
      <c r="EA35" s="642"/>
      <c r="EB35" s="642"/>
      <c r="EC35" s="669"/>
    </row>
    <row r="36" spans="2:133" ht="11.25" customHeight="1">
      <c r="B36" s="626" t="s">
        <v>322</v>
      </c>
      <c r="C36" s="627"/>
      <c r="D36" s="627"/>
      <c r="E36" s="627"/>
      <c r="F36" s="627"/>
      <c r="G36" s="627"/>
      <c r="H36" s="627"/>
      <c r="I36" s="627"/>
      <c r="J36" s="627"/>
      <c r="K36" s="627"/>
      <c r="L36" s="627"/>
      <c r="M36" s="627"/>
      <c r="N36" s="627"/>
      <c r="O36" s="627"/>
      <c r="P36" s="627"/>
      <c r="Q36" s="628"/>
      <c r="R36" s="629">
        <v>539666</v>
      </c>
      <c r="S36" s="630"/>
      <c r="T36" s="630"/>
      <c r="U36" s="630"/>
      <c r="V36" s="630"/>
      <c r="W36" s="630"/>
      <c r="X36" s="630"/>
      <c r="Y36" s="631"/>
      <c r="Z36" s="656">
        <v>1.2</v>
      </c>
      <c r="AA36" s="656"/>
      <c r="AB36" s="656"/>
      <c r="AC36" s="656"/>
      <c r="AD36" s="657" t="s">
        <v>128</v>
      </c>
      <c r="AE36" s="657"/>
      <c r="AF36" s="657"/>
      <c r="AG36" s="657"/>
      <c r="AH36" s="657"/>
      <c r="AI36" s="657"/>
      <c r="AJ36" s="657"/>
      <c r="AK36" s="657"/>
      <c r="AL36" s="632" t="s">
        <v>128</v>
      </c>
      <c r="AM36" s="633"/>
      <c r="AN36" s="633"/>
      <c r="AO36" s="658"/>
      <c r="AP36" s="218"/>
      <c r="AQ36" s="679" t="s">
        <v>323</v>
      </c>
      <c r="AR36" s="680"/>
      <c r="AS36" s="680"/>
      <c r="AT36" s="680"/>
      <c r="AU36" s="680"/>
      <c r="AV36" s="680"/>
      <c r="AW36" s="680"/>
      <c r="AX36" s="680"/>
      <c r="AY36" s="681"/>
      <c r="AZ36" s="682">
        <v>5278961</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77011</v>
      </c>
      <c r="BW36" s="683"/>
      <c r="BX36" s="683"/>
      <c r="BY36" s="683"/>
      <c r="BZ36" s="683"/>
      <c r="CA36" s="683"/>
      <c r="CB36" s="684"/>
      <c r="CD36" s="666" t="s">
        <v>325</v>
      </c>
      <c r="CE36" s="667"/>
      <c r="CF36" s="667"/>
      <c r="CG36" s="667"/>
      <c r="CH36" s="667"/>
      <c r="CI36" s="667"/>
      <c r="CJ36" s="667"/>
      <c r="CK36" s="667"/>
      <c r="CL36" s="667"/>
      <c r="CM36" s="667"/>
      <c r="CN36" s="667"/>
      <c r="CO36" s="667"/>
      <c r="CP36" s="667"/>
      <c r="CQ36" s="668"/>
      <c r="CR36" s="629">
        <v>3940279</v>
      </c>
      <c r="CS36" s="630"/>
      <c r="CT36" s="630"/>
      <c r="CU36" s="630"/>
      <c r="CV36" s="630"/>
      <c r="CW36" s="630"/>
      <c r="CX36" s="630"/>
      <c r="CY36" s="631"/>
      <c r="CZ36" s="632">
        <v>9.3000000000000007</v>
      </c>
      <c r="DA36" s="642"/>
      <c r="DB36" s="642"/>
      <c r="DC36" s="643"/>
      <c r="DD36" s="635">
        <v>2891141</v>
      </c>
      <c r="DE36" s="630"/>
      <c r="DF36" s="630"/>
      <c r="DG36" s="630"/>
      <c r="DH36" s="630"/>
      <c r="DI36" s="630"/>
      <c r="DJ36" s="630"/>
      <c r="DK36" s="631"/>
      <c r="DL36" s="635">
        <v>1296624</v>
      </c>
      <c r="DM36" s="630"/>
      <c r="DN36" s="630"/>
      <c r="DO36" s="630"/>
      <c r="DP36" s="630"/>
      <c r="DQ36" s="630"/>
      <c r="DR36" s="630"/>
      <c r="DS36" s="630"/>
      <c r="DT36" s="630"/>
      <c r="DU36" s="630"/>
      <c r="DV36" s="631"/>
      <c r="DW36" s="632">
        <v>4.9000000000000004</v>
      </c>
      <c r="DX36" s="642"/>
      <c r="DY36" s="642"/>
      <c r="DZ36" s="642"/>
      <c r="EA36" s="642"/>
      <c r="EB36" s="642"/>
      <c r="EC36" s="669"/>
    </row>
    <row r="37" spans="2:133" ht="11.25" customHeight="1">
      <c r="B37" s="626" t="s">
        <v>326</v>
      </c>
      <c r="C37" s="627"/>
      <c r="D37" s="627"/>
      <c r="E37" s="627"/>
      <c r="F37" s="627"/>
      <c r="G37" s="627"/>
      <c r="H37" s="627"/>
      <c r="I37" s="627"/>
      <c r="J37" s="627"/>
      <c r="K37" s="627"/>
      <c r="L37" s="627"/>
      <c r="M37" s="627"/>
      <c r="N37" s="627"/>
      <c r="O37" s="627"/>
      <c r="P37" s="627"/>
      <c r="Q37" s="628"/>
      <c r="R37" s="629">
        <v>537299</v>
      </c>
      <c r="S37" s="630"/>
      <c r="T37" s="630"/>
      <c r="U37" s="630"/>
      <c r="V37" s="630"/>
      <c r="W37" s="630"/>
      <c r="X37" s="630"/>
      <c r="Y37" s="631"/>
      <c r="Z37" s="656">
        <v>1.1000000000000001</v>
      </c>
      <c r="AA37" s="656"/>
      <c r="AB37" s="656"/>
      <c r="AC37" s="656"/>
      <c r="AD37" s="657" t="s">
        <v>128</v>
      </c>
      <c r="AE37" s="657"/>
      <c r="AF37" s="657"/>
      <c r="AG37" s="657"/>
      <c r="AH37" s="657"/>
      <c r="AI37" s="657"/>
      <c r="AJ37" s="657"/>
      <c r="AK37" s="657"/>
      <c r="AL37" s="632" t="s">
        <v>128</v>
      </c>
      <c r="AM37" s="633"/>
      <c r="AN37" s="633"/>
      <c r="AO37" s="658"/>
      <c r="AQ37" s="670" t="s">
        <v>327</v>
      </c>
      <c r="AR37" s="671"/>
      <c r="AS37" s="671"/>
      <c r="AT37" s="671"/>
      <c r="AU37" s="671"/>
      <c r="AV37" s="671"/>
      <c r="AW37" s="671"/>
      <c r="AX37" s="671"/>
      <c r="AY37" s="672"/>
      <c r="AZ37" s="629">
        <v>826561</v>
      </c>
      <c r="BA37" s="630"/>
      <c r="BB37" s="630"/>
      <c r="BC37" s="630"/>
      <c r="BD37" s="640"/>
      <c r="BE37" s="640"/>
      <c r="BF37" s="673"/>
      <c r="BG37" s="666" t="s">
        <v>328</v>
      </c>
      <c r="BH37" s="667"/>
      <c r="BI37" s="667"/>
      <c r="BJ37" s="667"/>
      <c r="BK37" s="667"/>
      <c r="BL37" s="667"/>
      <c r="BM37" s="667"/>
      <c r="BN37" s="667"/>
      <c r="BO37" s="667"/>
      <c r="BP37" s="667"/>
      <c r="BQ37" s="667"/>
      <c r="BR37" s="667"/>
      <c r="BS37" s="667"/>
      <c r="BT37" s="667"/>
      <c r="BU37" s="668"/>
      <c r="BV37" s="629">
        <v>-36189</v>
      </c>
      <c r="BW37" s="630"/>
      <c r="BX37" s="630"/>
      <c r="BY37" s="630"/>
      <c r="BZ37" s="630"/>
      <c r="CA37" s="630"/>
      <c r="CB37" s="674"/>
      <c r="CD37" s="666" t="s">
        <v>329</v>
      </c>
      <c r="CE37" s="667"/>
      <c r="CF37" s="667"/>
      <c r="CG37" s="667"/>
      <c r="CH37" s="667"/>
      <c r="CI37" s="667"/>
      <c r="CJ37" s="667"/>
      <c r="CK37" s="667"/>
      <c r="CL37" s="667"/>
      <c r="CM37" s="667"/>
      <c r="CN37" s="667"/>
      <c r="CO37" s="667"/>
      <c r="CP37" s="667"/>
      <c r="CQ37" s="668"/>
      <c r="CR37" s="629">
        <v>40829</v>
      </c>
      <c r="CS37" s="640"/>
      <c r="CT37" s="640"/>
      <c r="CU37" s="640"/>
      <c r="CV37" s="640"/>
      <c r="CW37" s="640"/>
      <c r="CX37" s="640"/>
      <c r="CY37" s="641"/>
      <c r="CZ37" s="632">
        <v>0.1</v>
      </c>
      <c r="DA37" s="642"/>
      <c r="DB37" s="642"/>
      <c r="DC37" s="643"/>
      <c r="DD37" s="635">
        <v>40829</v>
      </c>
      <c r="DE37" s="640"/>
      <c r="DF37" s="640"/>
      <c r="DG37" s="640"/>
      <c r="DH37" s="640"/>
      <c r="DI37" s="640"/>
      <c r="DJ37" s="640"/>
      <c r="DK37" s="641"/>
      <c r="DL37" s="635">
        <v>35829</v>
      </c>
      <c r="DM37" s="640"/>
      <c r="DN37" s="640"/>
      <c r="DO37" s="640"/>
      <c r="DP37" s="640"/>
      <c r="DQ37" s="640"/>
      <c r="DR37" s="640"/>
      <c r="DS37" s="640"/>
      <c r="DT37" s="640"/>
      <c r="DU37" s="640"/>
      <c r="DV37" s="641"/>
      <c r="DW37" s="632">
        <v>0.1</v>
      </c>
      <c r="DX37" s="642"/>
      <c r="DY37" s="642"/>
      <c r="DZ37" s="642"/>
      <c r="EA37" s="642"/>
      <c r="EB37" s="642"/>
      <c r="EC37" s="669"/>
    </row>
    <row r="38" spans="2:133" ht="11.25" customHeight="1">
      <c r="B38" s="626" t="s">
        <v>330</v>
      </c>
      <c r="C38" s="627"/>
      <c r="D38" s="627"/>
      <c r="E38" s="627"/>
      <c r="F38" s="627"/>
      <c r="G38" s="627"/>
      <c r="H38" s="627"/>
      <c r="I38" s="627"/>
      <c r="J38" s="627"/>
      <c r="K38" s="627"/>
      <c r="L38" s="627"/>
      <c r="M38" s="627"/>
      <c r="N38" s="627"/>
      <c r="O38" s="627"/>
      <c r="P38" s="627"/>
      <c r="Q38" s="628"/>
      <c r="R38" s="629">
        <v>3534580</v>
      </c>
      <c r="S38" s="630"/>
      <c r="T38" s="630"/>
      <c r="U38" s="630"/>
      <c r="V38" s="630"/>
      <c r="W38" s="630"/>
      <c r="X38" s="630"/>
      <c r="Y38" s="631"/>
      <c r="Z38" s="656">
        <v>7.6</v>
      </c>
      <c r="AA38" s="656"/>
      <c r="AB38" s="656"/>
      <c r="AC38" s="656"/>
      <c r="AD38" s="657" t="s">
        <v>128</v>
      </c>
      <c r="AE38" s="657"/>
      <c r="AF38" s="657"/>
      <c r="AG38" s="657"/>
      <c r="AH38" s="657"/>
      <c r="AI38" s="657"/>
      <c r="AJ38" s="657"/>
      <c r="AK38" s="657"/>
      <c r="AL38" s="632" t="s">
        <v>128</v>
      </c>
      <c r="AM38" s="633"/>
      <c r="AN38" s="633"/>
      <c r="AO38" s="658"/>
      <c r="AQ38" s="670" t="s">
        <v>331</v>
      </c>
      <c r="AR38" s="671"/>
      <c r="AS38" s="671"/>
      <c r="AT38" s="671"/>
      <c r="AU38" s="671"/>
      <c r="AV38" s="671"/>
      <c r="AW38" s="671"/>
      <c r="AX38" s="671"/>
      <c r="AY38" s="672"/>
      <c r="AZ38" s="629">
        <v>328845</v>
      </c>
      <c r="BA38" s="630"/>
      <c r="BB38" s="630"/>
      <c r="BC38" s="630"/>
      <c r="BD38" s="640"/>
      <c r="BE38" s="640"/>
      <c r="BF38" s="673"/>
      <c r="BG38" s="666" t="s">
        <v>332</v>
      </c>
      <c r="BH38" s="667"/>
      <c r="BI38" s="667"/>
      <c r="BJ38" s="667"/>
      <c r="BK38" s="667"/>
      <c r="BL38" s="667"/>
      <c r="BM38" s="667"/>
      <c r="BN38" s="667"/>
      <c r="BO38" s="667"/>
      <c r="BP38" s="667"/>
      <c r="BQ38" s="667"/>
      <c r="BR38" s="667"/>
      <c r="BS38" s="667"/>
      <c r="BT38" s="667"/>
      <c r="BU38" s="668"/>
      <c r="BV38" s="629">
        <v>10746</v>
      </c>
      <c r="BW38" s="630"/>
      <c r="BX38" s="630"/>
      <c r="BY38" s="630"/>
      <c r="BZ38" s="630"/>
      <c r="CA38" s="630"/>
      <c r="CB38" s="674"/>
      <c r="CD38" s="666" t="s">
        <v>333</v>
      </c>
      <c r="CE38" s="667"/>
      <c r="CF38" s="667"/>
      <c r="CG38" s="667"/>
      <c r="CH38" s="667"/>
      <c r="CI38" s="667"/>
      <c r="CJ38" s="667"/>
      <c r="CK38" s="667"/>
      <c r="CL38" s="667"/>
      <c r="CM38" s="667"/>
      <c r="CN38" s="667"/>
      <c r="CO38" s="667"/>
      <c r="CP38" s="667"/>
      <c r="CQ38" s="668"/>
      <c r="CR38" s="629">
        <v>4123555</v>
      </c>
      <c r="CS38" s="630"/>
      <c r="CT38" s="630"/>
      <c r="CU38" s="630"/>
      <c r="CV38" s="630"/>
      <c r="CW38" s="630"/>
      <c r="CX38" s="630"/>
      <c r="CY38" s="631"/>
      <c r="CZ38" s="632">
        <v>9.8000000000000007</v>
      </c>
      <c r="DA38" s="642"/>
      <c r="DB38" s="642"/>
      <c r="DC38" s="643"/>
      <c r="DD38" s="635">
        <v>3435085</v>
      </c>
      <c r="DE38" s="630"/>
      <c r="DF38" s="630"/>
      <c r="DG38" s="630"/>
      <c r="DH38" s="630"/>
      <c r="DI38" s="630"/>
      <c r="DJ38" s="630"/>
      <c r="DK38" s="631"/>
      <c r="DL38" s="635">
        <v>3105280</v>
      </c>
      <c r="DM38" s="630"/>
      <c r="DN38" s="630"/>
      <c r="DO38" s="630"/>
      <c r="DP38" s="630"/>
      <c r="DQ38" s="630"/>
      <c r="DR38" s="630"/>
      <c r="DS38" s="630"/>
      <c r="DT38" s="630"/>
      <c r="DU38" s="630"/>
      <c r="DV38" s="631"/>
      <c r="DW38" s="632">
        <v>11.8</v>
      </c>
      <c r="DX38" s="642"/>
      <c r="DY38" s="642"/>
      <c r="DZ38" s="642"/>
      <c r="EA38" s="642"/>
      <c r="EB38" s="642"/>
      <c r="EC38" s="669"/>
    </row>
    <row r="39" spans="2:133" ht="11.25" customHeight="1">
      <c r="B39" s="626" t="s">
        <v>334</v>
      </c>
      <c r="C39" s="627"/>
      <c r="D39" s="627"/>
      <c r="E39" s="627"/>
      <c r="F39" s="627"/>
      <c r="G39" s="627"/>
      <c r="H39" s="627"/>
      <c r="I39" s="627"/>
      <c r="J39" s="627"/>
      <c r="K39" s="627"/>
      <c r="L39" s="627"/>
      <c r="M39" s="627"/>
      <c r="N39" s="627"/>
      <c r="O39" s="627"/>
      <c r="P39" s="627"/>
      <c r="Q39" s="628"/>
      <c r="R39" s="629">
        <v>894110</v>
      </c>
      <c r="S39" s="630"/>
      <c r="T39" s="630"/>
      <c r="U39" s="630"/>
      <c r="V39" s="630"/>
      <c r="W39" s="630"/>
      <c r="X39" s="630"/>
      <c r="Y39" s="631"/>
      <c r="Z39" s="656">
        <v>1.9</v>
      </c>
      <c r="AA39" s="656"/>
      <c r="AB39" s="656"/>
      <c r="AC39" s="656"/>
      <c r="AD39" s="657">
        <v>149</v>
      </c>
      <c r="AE39" s="657"/>
      <c r="AF39" s="657"/>
      <c r="AG39" s="657"/>
      <c r="AH39" s="657"/>
      <c r="AI39" s="657"/>
      <c r="AJ39" s="657"/>
      <c r="AK39" s="657"/>
      <c r="AL39" s="632">
        <v>0</v>
      </c>
      <c r="AM39" s="633"/>
      <c r="AN39" s="633"/>
      <c r="AO39" s="658"/>
      <c r="AQ39" s="670" t="s">
        <v>335</v>
      </c>
      <c r="AR39" s="671"/>
      <c r="AS39" s="671"/>
      <c r="AT39" s="671"/>
      <c r="AU39" s="671"/>
      <c r="AV39" s="671"/>
      <c r="AW39" s="671"/>
      <c r="AX39" s="671"/>
      <c r="AY39" s="672"/>
      <c r="AZ39" s="629">
        <v>84000</v>
      </c>
      <c r="BA39" s="630"/>
      <c r="BB39" s="630"/>
      <c r="BC39" s="630"/>
      <c r="BD39" s="640"/>
      <c r="BE39" s="640"/>
      <c r="BF39" s="673"/>
      <c r="BG39" s="666" t="s">
        <v>336</v>
      </c>
      <c r="BH39" s="667"/>
      <c r="BI39" s="667"/>
      <c r="BJ39" s="667"/>
      <c r="BK39" s="667"/>
      <c r="BL39" s="667"/>
      <c r="BM39" s="667"/>
      <c r="BN39" s="667"/>
      <c r="BO39" s="667"/>
      <c r="BP39" s="667"/>
      <c r="BQ39" s="667"/>
      <c r="BR39" s="667"/>
      <c r="BS39" s="667"/>
      <c r="BT39" s="667"/>
      <c r="BU39" s="668"/>
      <c r="BV39" s="629">
        <v>16156</v>
      </c>
      <c r="BW39" s="630"/>
      <c r="BX39" s="630"/>
      <c r="BY39" s="630"/>
      <c r="BZ39" s="630"/>
      <c r="CA39" s="630"/>
      <c r="CB39" s="674"/>
      <c r="CD39" s="666" t="s">
        <v>337</v>
      </c>
      <c r="CE39" s="667"/>
      <c r="CF39" s="667"/>
      <c r="CG39" s="667"/>
      <c r="CH39" s="667"/>
      <c r="CI39" s="667"/>
      <c r="CJ39" s="667"/>
      <c r="CK39" s="667"/>
      <c r="CL39" s="667"/>
      <c r="CM39" s="667"/>
      <c r="CN39" s="667"/>
      <c r="CO39" s="667"/>
      <c r="CP39" s="667"/>
      <c r="CQ39" s="668"/>
      <c r="CR39" s="629">
        <v>2579292</v>
      </c>
      <c r="CS39" s="640"/>
      <c r="CT39" s="640"/>
      <c r="CU39" s="640"/>
      <c r="CV39" s="640"/>
      <c r="CW39" s="640"/>
      <c r="CX39" s="640"/>
      <c r="CY39" s="641"/>
      <c r="CZ39" s="632">
        <v>6.1</v>
      </c>
      <c r="DA39" s="642"/>
      <c r="DB39" s="642"/>
      <c r="DC39" s="643"/>
      <c r="DD39" s="635">
        <v>2381987</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c r="B40" s="626" t="s">
        <v>338</v>
      </c>
      <c r="C40" s="627"/>
      <c r="D40" s="627"/>
      <c r="E40" s="627"/>
      <c r="F40" s="627"/>
      <c r="G40" s="627"/>
      <c r="H40" s="627"/>
      <c r="I40" s="627"/>
      <c r="J40" s="627"/>
      <c r="K40" s="627"/>
      <c r="L40" s="627"/>
      <c r="M40" s="627"/>
      <c r="N40" s="627"/>
      <c r="O40" s="627"/>
      <c r="P40" s="627"/>
      <c r="Q40" s="628"/>
      <c r="R40" s="629">
        <v>2503800</v>
      </c>
      <c r="S40" s="630"/>
      <c r="T40" s="630"/>
      <c r="U40" s="630"/>
      <c r="V40" s="630"/>
      <c r="W40" s="630"/>
      <c r="X40" s="630"/>
      <c r="Y40" s="631"/>
      <c r="Z40" s="656">
        <v>5.4</v>
      </c>
      <c r="AA40" s="656"/>
      <c r="AB40" s="656"/>
      <c r="AC40" s="656"/>
      <c r="AD40" s="657" t="s">
        <v>128</v>
      </c>
      <c r="AE40" s="657"/>
      <c r="AF40" s="657"/>
      <c r="AG40" s="657"/>
      <c r="AH40" s="657"/>
      <c r="AI40" s="657"/>
      <c r="AJ40" s="657"/>
      <c r="AK40" s="657"/>
      <c r="AL40" s="632" t="s">
        <v>128</v>
      </c>
      <c r="AM40" s="633"/>
      <c r="AN40" s="633"/>
      <c r="AO40" s="658"/>
      <c r="AQ40" s="670" t="s">
        <v>339</v>
      </c>
      <c r="AR40" s="671"/>
      <c r="AS40" s="671"/>
      <c r="AT40" s="671"/>
      <c r="AU40" s="671"/>
      <c r="AV40" s="671"/>
      <c r="AW40" s="671"/>
      <c r="AX40" s="671"/>
      <c r="AY40" s="672"/>
      <c r="AZ40" s="629" t="s">
        <v>128</v>
      </c>
      <c r="BA40" s="630"/>
      <c r="BB40" s="630"/>
      <c r="BC40" s="630"/>
      <c r="BD40" s="640"/>
      <c r="BE40" s="640"/>
      <c r="BF40" s="673"/>
      <c r="BG40" s="675" t="s">
        <v>340</v>
      </c>
      <c r="BH40" s="676"/>
      <c r="BI40" s="676"/>
      <c r="BJ40" s="676"/>
      <c r="BK40" s="676"/>
      <c r="BL40" s="365"/>
      <c r="BM40" s="667" t="s">
        <v>341</v>
      </c>
      <c r="BN40" s="667"/>
      <c r="BO40" s="667"/>
      <c r="BP40" s="667"/>
      <c r="BQ40" s="667"/>
      <c r="BR40" s="667"/>
      <c r="BS40" s="667"/>
      <c r="BT40" s="667"/>
      <c r="BU40" s="668"/>
      <c r="BV40" s="629">
        <v>88</v>
      </c>
      <c r="BW40" s="630"/>
      <c r="BX40" s="630"/>
      <c r="BY40" s="630"/>
      <c r="BZ40" s="630"/>
      <c r="CA40" s="630"/>
      <c r="CB40" s="674"/>
      <c r="CD40" s="666" t="s">
        <v>342</v>
      </c>
      <c r="CE40" s="667"/>
      <c r="CF40" s="667"/>
      <c r="CG40" s="667"/>
      <c r="CH40" s="667"/>
      <c r="CI40" s="667"/>
      <c r="CJ40" s="667"/>
      <c r="CK40" s="667"/>
      <c r="CL40" s="667"/>
      <c r="CM40" s="667"/>
      <c r="CN40" s="667"/>
      <c r="CO40" s="667"/>
      <c r="CP40" s="667"/>
      <c r="CQ40" s="668"/>
      <c r="CR40" s="629">
        <v>297300</v>
      </c>
      <c r="CS40" s="630"/>
      <c r="CT40" s="630"/>
      <c r="CU40" s="630"/>
      <c r="CV40" s="630"/>
      <c r="CW40" s="630"/>
      <c r="CX40" s="630"/>
      <c r="CY40" s="631"/>
      <c r="CZ40" s="632">
        <v>0.7</v>
      </c>
      <c r="DA40" s="642"/>
      <c r="DB40" s="642"/>
      <c r="DC40" s="643"/>
      <c r="DD40" s="635">
        <v>4800</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c r="B41" s="626" t="s">
        <v>343</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344</v>
      </c>
      <c r="AR41" s="671"/>
      <c r="AS41" s="671"/>
      <c r="AT41" s="671"/>
      <c r="AU41" s="671"/>
      <c r="AV41" s="671"/>
      <c r="AW41" s="671"/>
      <c r="AX41" s="671"/>
      <c r="AY41" s="672"/>
      <c r="AZ41" s="629">
        <v>852554</v>
      </c>
      <c r="BA41" s="630"/>
      <c r="BB41" s="630"/>
      <c r="BC41" s="630"/>
      <c r="BD41" s="640"/>
      <c r="BE41" s="640"/>
      <c r="BF41" s="673"/>
      <c r="BG41" s="675"/>
      <c r="BH41" s="676"/>
      <c r="BI41" s="676"/>
      <c r="BJ41" s="676"/>
      <c r="BK41" s="676"/>
      <c r="BL41" s="365"/>
      <c r="BM41" s="667" t="s">
        <v>345</v>
      </c>
      <c r="BN41" s="667"/>
      <c r="BO41" s="667"/>
      <c r="BP41" s="667"/>
      <c r="BQ41" s="667"/>
      <c r="BR41" s="667"/>
      <c r="BS41" s="667"/>
      <c r="BT41" s="667"/>
      <c r="BU41" s="668"/>
      <c r="BV41" s="629" t="s">
        <v>128</v>
      </c>
      <c r="BW41" s="630"/>
      <c r="BX41" s="630"/>
      <c r="BY41" s="630"/>
      <c r="BZ41" s="630"/>
      <c r="CA41" s="630"/>
      <c r="CB41" s="674"/>
      <c r="CD41" s="666" t="s">
        <v>346</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c r="B42" s="626" t="s">
        <v>347</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348</v>
      </c>
      <c r="AR42" s="664"/>
      <c r="AS42" s="664"/>
      <c r="AT42" s="664"/>
      <c r="AU42" s="664"/>
      <c r="AV42" s="664"/>
      <c r="AW42" s="664"/>
      <c r="AX42" s="664"/>
      <c r="AY42" s="665"/>
      <c r="AZ42" s="609">
        <v>3187001</v>
      </c>
      <c r="BA42" s="644"/>
      <c r="BB42" s="644"/>
      <c r="BC42" s="644"/>
      <c r="BD42" s="610"/>
      <c r="BE42" s="610"/>
      <c r="BF42" s="659"/>
      <c r="BG42" s="677"/>
      <c r="BH42" s="678"/>
      <c r="BI42" s="678"/>
      <c r="BJ42" s="678"/>
      <c r="BK42" s="678"/>
      <c r="BL42" s="366"/>
      <c r="BM42" s="660" t="s">
        <v>349</v>
      </c>
      <c r="BN42" s="660"/>
      <c r="BO42" s="660"/>
      <c r="BP42" s="660"/>
      <c r="BQ42" s="660"/>
      <c r="BR42" s="660"/>
      <c r="BS42" s="660"/>
      <c r="BT42" s="660"/>
      <c r="BU42" s="661"/>
      <c r="BV42" s="609">
        <v>400</v>
      </c>
      <c r="BW42" s="644"/>
      <c r="BX42" s="644"/>
      <c r="BY42" s="644"/>
      <c r="BZ42" s="644"/>
      <c r="CA42" s="644"/>
      <c r="CB42" s="662"/>
      <c r="CD42" s="626" t="s">
        <v>350</v>
      </c>
      <c r="CE42" s="627"/>
      <c r="CF42" s="627"/>
      <c r="CG42" s="627"/>
      <c r="CH42" s="627"/>
      <c r="CI42" s="627"/>
      <c r="CJ42" s="627"/>
      <c r="CK42" s="627"/>
      <c r="CL42" s="627"/>
      <c r="CM42" s="627"/>
      <c r="CN42" s="627"/>
      <c r="CO42" s="627"/>
      <c r="CP42" s="627"/>
      <c r="CQ42" s="628"/>
      <c r="CR42" s="629">
        <v>4331891</v>
      </c>
      <c r="CS42" s="640"/>
      <c r="CT42" s="640"/>
      <c r="CU42" s="640"/>
      <c r="CV42" s="640"/>
      <c r="CW42" s="640"/>
      <c r="CX42" s="640"/>
      <c r="CY42" s="641"/>
      <c r="CZ42" s="632">
        <v>10.3</v>
      </c>
      <c r="DA42" s="642"/>
      <c r="DB42" s="642"/>
      <c r="DC42" s="643"/>
      <c r="DD42" s="635">
        <v>2087105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c r="B43" s="626" t="s">
        <v>351</v>
      </c>
      <c r="C43" s="627"/>
      <c r="D43" s="627"/>
      <c r="E43" s="627"/>
      <c r="F43" s="627"/>
      <c r="G43" s="627"/>
      <c r="H43" s="627"/>
      <c r="I43" s="627"/>
      <c r="J43" s="627"/>
      <c r="K43" s="627"/>
      <c r="L43" s="627"/>
      <c r="M43" s="627"/>
      <c r="N43" s="627"/>
      <c r="O43" s="627"/>
      <c r="P43" s="627"/>
      <c r="Q43" s="628"/>
      <c r="R43" s="629">
        <v>1420400</v>
      </c>
      <c r="S43" s="630"/>
      <c r="T43" s="630"/>
      <c r="U43" s="630"/>
      <c r="V43" s="630"/>
      <c r="W43" s="630"/>
      <c r="X43" s="630"/>
      <c r="Y43" s="631"/>
      <c r="Z43" s="656">
        <v>3</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352</v>
      </c>
      <c r="CE43" s="627"/>
      <c r="CF43" s="627"/>
      <c r="CG43" s="627"/>
      <c r="CH43" s="627"/>
      <c r="CI43" s="627"/>
      <c r="CJ43" s="627"/>
      <c r="CK43" s="627"/>
      <c r="CL43" s="627"/>
      <c r="CM43" s="627"/>
      <c r="CN43" s="627"/>
      <c r="CO43" s="627"/>
      <c r="CP43" s="627"/>
      <c r="CQ43" s="628"/>
      <c r="CR43" s="629">
        <v>261319</v>
      </c>
      <c r="CS43" s="640"/>
      <c r="CT43" s="640"/>
      <c r="CU43" s="640"/>
      <c r="CV43" s="640"/>
      <c r="CW43" s="640"/>
      <c r="CX43" s="640"/>
      <c r="CY43" s="641"/>
      <c r="CZ43" s="632">
        <v>0.6</v>
      </c>
      <c r="DA43" s="642"/>
      <c r="DB43" s="642"/>
      <c r="DC43" s="643"/>
      <c r="DD43" s="635">
        <v>261319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c r="B44" s="606" t="s">
        <v>353</v>
      </c>
      <c r="C44" s="607"/>
      <c r="D44" s="607"/>
      <c r="E44" s="607"/>
      <c r="F44" s="607"/>
      <c r="G44" s="607"/>
      <c r="H44" s="607"/>
      <c r="I44" s="607"/>
      <c r="J44" s="607"/>
      <c r="K44" s="607"/>
      <c r="L44" s="607"/>
      <c r="M44" s="607"/>
      <c r="N44" s="607"/>
      <c r="O44" s="607"/>
      <c r="P44" s="607"/>
      <c r="Q44" s="608"/>
      <c r="R44" s="609">
        <v>46740340</v>
      </c>
      <c r="S44" s="644"/>
      <c r="T44" s="644"/>
      <c r="U44" s="644"/>
      <c r="V44" s="644"/>
      <c r="W44" s="644"/>
      <c r="X44" s="644"/>
      <c r="Y44" s="645"/>
      <c r="Z44" s="646">
        <v>100</v>
      </c>
      <c r="AA44" s="646"/>
      <c r="AB44" s="646"/>
      <c r="AC44" s="646"/>
      <c r="AD44" s="647">
        <v>24981012</v>
      </c>
      <c r="AE44" s="647"/>
      <c r="AF44" s="647"/>
      <c r="AG44" s="647"/>
      <c r="AH44" s="647"/>
      <c r="AI44" s="647"/>
      <c r="AJ44" s="647"/>
      <c r="AK44" s="647"/>
      <c r="AL44" s="612">
        <v>100</v>
      </c>
      <c r="AM44" s="648"/>
      <c r="AN44" s="648"/>
      <c r="AO44" s="649"/>
      <c r="CD44" s="650" t="s">
        <v>300</v>
      </c>
      <c r="CE44" s="651"/>
      <c r="CF44" s="626" t="s">
        <v>354</v>
      </c>
      <c r="CG44" s="627"/>
      <c r="CH44" s="627"/>
      <c r="CI44" s="627"/>
      <c r="CJ44" s="627"/>
      <c r="CK44" s="627"/>
      <c r="CL44" s="627"/>
      <c r="CM44" s="627"/>
      <c r="CN44" s="627"/>
      <c r="CO44" s="627"/>
      <c r="CP44" s="627"/>
      <c r="CQ44" s="628"/>
      <c r="CR44" s="629">
        <v>3994202</v>
      </c>
      <c r="CS44" s="630"/>
      <c r="CT44" s="630"/>
      <c r="CU44" s="630"/>
      <c r="CV44" s="630"/>
      <c r="CW44" s="630"/>
      <c r="CX44" s="630"/>
      <c r="CY44" s="631"/>
      <c r="CZ44" s="632">
        <v>9.5</v>
      </c>
      <c r="DA44" s="633"/>
      <c r="DB44" s="633"/>
      <c r="DC44" s="634"/>
      <c r="DD44" s="635">
        <v>2043712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355</v>
      </c>
      <c r="CG45" s="627"/>
      <c r="CH45" s="627"/>
      <c r="CI45" s="627"/>
      <c r="CJ45" s="627"/>
      <c r="CK45" s="627"/>
      <c r="CL45" s="627"/>
      <c r="CM45" s="627"/>
      <c r="CN45" s="627"/>
      <c r="CO45" s="627"/>
      <c r="CP45" s="627"/>
      <c r="CQ45" s="628"/>
      <c r="CR45" s="629">
        <v>1419416</v>
      </c>
      <c r="CS45" s="640"/>
      <c r="CT45" s="640"/>
      <c r="CU45" s="640"/>
      <c r="CV45" s="640"/>
      <c r="CW45" s="640"/>
      <c r="CX45" s="640"/>
      <c r="CY45" s="641"/>
      <c r="CZ45" s="632">
        <v>3.4</v>
      </c>
      <c r="DA45" s="642"/>
      <c r="DB45" s="642"/>
      <c r="DC45" s="643"/>
      <c r="DD45" s="635">
        <v>485577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357</v>
      </c>
      <c r="CG46" s="627"/>
      <c r="CH46" s="627"/>
      <c r="CI46" s="627"/>
      <c r="CJ46" s="627"/>
      <c r="CK46" s="627"/>
      <c r="CL46" s="627"/>
      <c r="CM46" s="627"/>
      <c r="CN46" s="627"/>
      <c r="CO46" s="627"/>
      <c r="CP46" s="627"/>
      <c r="CQ46" s="628"/>
      <c r="CR46" s="629">
        <v>2442331</v>
      </c>
      <c r="CS46" s="630"/>
      <c r="CT46" s="630"/>
      <c r="CU46" s="630"/>
      <c r="CV46" s="630"/>
      <c r="CW46" s="630"/>
      <c r="CX46" s="630"/>
      <c r="CY46" s="631"/>
      <c r="CZ46" s="632">
        <v>5.8</v>
      </c>
      <c r="DA46" s="633"/>
      <c r="DB46" s="633"/>
      <c r="DC46" s="634"/>
      <c r="DD46" s="635">
        <v>1473724</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c r="B47" s="639" t="s">
        <v>358</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359</v>
      </c>
      <c r="CG47" s="627"/>
      <c r="CH47" s="627"/>
      <c r="CI47" s="627"/>
      <c r="CJ47" s="627"/>
      <c r="CK47" s="627"/>
      <c r="CL47" s="627"/>
      <c r="CM47" s="627"/>
      <c r="CN47" s="627"/>
      <c r="CO47" s="627"/>
      <c r="CP47" s="627"/>
      <c r="CQ47" s="628"/>
      <c r="CR47" s="629">
        <v>337689</v>
      </c>
      <c r="CS47" s="640"/>
      <c r="CT47" s="640"/>
      <c r="CU47" s="640"/>
      <c r="CV47" s="640"/>
      <c r="CW47" s="640"/>
      <c r="CX47" s="640"/>
      <c r="CY47" s="641"/>
      <c r="CZ47" s="632">
        <v>0.8</v>
      </c>
      <c r="DA47" s="642"/>
      <c r="DB47" s="642"/>
      <c r="DC47" s="643"/>
      <c r="DD47" s="635">
        <v>43393</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c r="B48" s="625" t="s">
        <v>360</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361</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362</v>
      </c>
      <c r="CE49" s="607"/>
      <c r="CF49" s="607"/>
      <c r="CG49" s="607"/>
      <c r="CH49" s="607"/>
      <c r="CI49" s="607"/>
      <c r="CJ49" s="607"/>
      <c r="CK49" s="607"/>
      <c r="CL49" s="607"/>
      <c r="CM49" s="607"/>
      <c r="CN49" s="607"/>
      <c r="CO49" s="607"/>
      <c r="CP49" s="607"/>
      <c r="CQ49" s="608"/>
      <c r="CR49" s="609">
        <v>42211058</v>
      </c>
      <c r="CS49" s="610"/>
      <c r="CT49" s="610"/>
      <c r="CU49" s="610"/>
      <c r="CV49" s="610"/>
      <c r="CW49" s="610"/>
      <c r="CX49" s="610"/>
      <c r="CY49" s="611"/>
      <c r="CZ49" s="612">
        <v>100</v>
      </c>
      <c r="DA49" s="613"/>
      <c r="DB49" s="613"/>
      <c r="DC49" s="614"/>
      <c r="DD49" s="615">
        <v>28398734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tQCd9BPjgtG3vi8QJET0LyDHj3XW5sIm02aXK9v4FIGLty+bSO7hxcgNmbGs79+p1IzcGVAhsoXMjETNkpfQ==" saltValue="E7orYGF6yHHVN1b2ZDct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77" sqref="Q77:U77"/>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9" t="s">
        <v>363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364</v>
      </c>
      <c r="DK2" s="1121"/>
      <c r="DL2" s="1121"/>
      <c r="DM2" s="1121"/>
      <c r="DN2" s="1121"/>
      <c r="DO2" s="1122"/>
      <c r="DP2" s="224"/>
      <c r="DQ2" s="1120" t="s">
        <v>365</v>
      </c>
      <c r="DR2" s="1121"/>
      <c r="DS2" s="1121"/>
      <c r="DT2" s="1121"/>
      <c r="DU2" s="1121"/>
      <c r="DV2" s="1121"/>
      <c r="DW2" s="1121"/>
      <c r="DX2" s="1121"/>
      <c r="DY2" s="1121"/>
      <c r="DZ2" s="112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8" t="s">
        <v>366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c r="A5" s="1024" t="s">
        <v>368</v>
      </c>
      <c r="B5" s="1025"/>
      <c r="C5" s="1025"/>
      <c r="D5" s="1025"/>
      <c r="E5" s="1025"/>
      <c r="F5" s="1025"/>
      <c r="G5" s="1025"/>
      <c r="H5" s="1025"/>
      <c r="I5" s="1025"/>
      <c r="J5" s="1025"/>
      <c r="K5" s="1025"/>
      <c r="L5" s="1025"/>
      <c r="M5" s="1025"/>
      <c r="N5" s="1025"/>
      <c r="O5" s="1025"/>
      <c r="P5" s="1026"/>
      <c r="Q5" s="1030" t="s">
        <v>369</v>
      </c>
      <c r="R5" s="1031"/>
      <c r="S5" s="1031"/>
      <c r="T5" s="1031"/>
      <c r="U5" s="1032"/>
      <c r="V5" s="1030" t="s">
        <v>370</v>
      </c>
      <c r="W5" s="1031"/>
      <c r="X5" s="1031"/>
      <c r="Y5" s="1031"/>
      <c r="Z5" s="1032"/>
      <c r="AA5" s="1030" t="s">
        <v>371</v>
      </c>
      <c r="AB5" s="1031"/>
      <c r="AC5" s="1031"/>
      <c r="AD5" s="1031"/>
      <c r="AE5" s="1031"/>
      <c r="AF5" s="1123" t="s">
        <v>372</v>
      </c>
      <c r="AG5" s="1031"/>
      <c r="AH5" s="1031"/>
      <c r="AI5" s="1031"/>
      <c r="AJ5" s="1044"/>
      <c r="AK5" s="1031" t="s">
        <v>373</v>
      </c>
      <c r="AL5" s="1031"/>
      <c r="AM5" s="1031"/>
      <c r="AN5" s="1031"/>
      <c r="AO5" s="1032"/>
      <c r="AP5" s="1030" t="s">
        <v>374</v>
      </c>
      <c r="AQ5" s="1031"/>
      <c r="AR5" s="1031"/>
      <c r="AS5" s="1031"/>
      <c r="AT5" s="1032"/>
      <c r="AU5" s="1030" t="s">
        <v>375</v>
      </c>
      <c r="AV5" s="1031"/>
      <c r="AW5" s="1031"/>
      <c r="AX5" s="1031"/>
      <c r="AY5" s="1044"/>
      <c r="AZ5" s="228"/>
      <c r="BA5" s="228"/>
      <c r="BB5" s="228"/>
      <c r="BC5" s="228"/>
      <c r="BD5" s="228"/>
      <c r="BE5" s="229"/>
      <c r="BF5" s="229"/>
      <c r="BG5" s="229"/>
      <c r="BH5" s="229"/>
      <c r="BI5" s="229"/>
      <c r="BJ5" s="229"/>
      <c r="BK5" s="229"/>
      <c r="BL5" s="229"/>
      <c r="BM5" s="229"/>
      <c r="BN5" s="229"/>
      <c r="BO5" s="229"/>
      <c r="BP5" s="229"/>
      <c r="BQ5" s="1024" t="s">
        <v>376</v>
      </c>
      <c r="BR5" s="1025"/>
      <c r="BS5" s="1025"/>
      <c r="BT5" s="1025"/>
      <c r="BU5" s="1025"/>
      <c r="BV5" s="1025"/>
      <c r="BW5" s="1025"/>
      <c r="BX5" s="1025"/>
      <c r="BY5" s="1025"/>
      <c r="BZ5" s="1025"/>
      <c r="CA5" s="1025"/>
      <c r="CB5" s="1025"/>
      <c r="CC5" s="1025"/>
      <c r="CD5" s="1025"/>
      <c r="CE5" s="1025"/>
      <c r="CF5" s="1025"/>
      <c r="CG5" s="1026"/>
      <c r="CH5" s="1030" t="s">
        <v>377</v>
      </c>
      <c r="CI5" s="1031"/>
      <c r="CJ5" s="1031"/>
      <c r="CK5" s="1031"/>
      <c r="CL5" s="1032"/>
      <c r="CM5" s="1030" t="s">
        <v>378</v>
      </c>
      <c r="CN5" s="1031"/>
      <c r="CO5" s="1031"/>
      <c r="CP5" s="1031"/>
      <c r="CQ5" s="1032"/>
      <c r="CR5" s="1030" t="s">
        <v>379</v>
      </c>
      <c r="CS5" s="1031"/>
      <c r="CT5" s="1031"/>
      <c r="CU5" s="1031"/>
      <c r="CV5" s="1032"/>
      <c r="CW5" s="1030" t="s">
        <v>380</v>
      </c>
      <c r="CX5" s="1031"/>
      <c r="CY5" s="1031"/>
      <c r="CZ5" s="1031"/>
      <c r="DA5" s="1032"/>
      <c r="DB5" s="1030" t="s">
        <v>381</v>
      </c>
      <c r="DC5" s="1031"/>
      <c r="DD5" s="1031"/>
      <c r="DE5" s="1031"/>
      <c r="DF5" s="1032"/>
      <c r="DG5" s="1113" t="s">
        <v>382</v>
      </c>
      <c r="DH5" s="1114"/>
      <c r="DI5" s="1114"/>
      <c r="DJ5" s="1114"/>
      <c r="DK5" s="1115"/>
      <c r="DL5" s="1113" t="s">
        <v>383</v>
      </c>
      <c r="DM5" s="1114"/>
      <c r="DN5" s="1114"/>
      <c r="DO5" s="1114"/>
      <c r="DP5" s="1115"/>
      <c r="DQ5" s="1030" t="s">
        <v>384</v>
      </c>
      <c r="DR5" s="1031"/>
      <c r="DS5" s="1031"/>
      <c r="DT5" s="1031"/>
      <c r="DU5" s="1032"/>
      <c r="DV5" s="1030" t="s">
        <v>375</v>
      </c>
      <c r="DW5" s="1031"/>
      <c r="DX5" s="1031"/>
      <c r="DY5" s="1031"/>
      <c r="DZ5" s="1044"/>
      <c r="EA5" s="230"/>
    </row>
    <row r="6" spans="1:131" s="231"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c r="A7" s="232">
        <v>1</v>
      </c>
      <c r="B7" s="1076" t="s">
        <v>385</v>
      </c>
      <c r="C7" s="1077"/>
      <c r="D7" s="1077"/>
      <c r="E7" s="1077"/>
      <c r="F7" s="1077"/>
      <c r="G7" s="1077"/>
      <c r="H7" s="1077"/>
      <c r="I7" s="1077"/>
      <c r="J7" s="1077"/>
      <c r="K7" s="1077"/>
      <c r="L7" s="1077"/>
      <c r="M7" s="1077"/>
      <c r="N7" s="1077"/>
      <c r="O7" s="1077"/>
      <c r="P7" s="1078"/>
      <c r="Q7" s="1131">
        <v>46753</v>
      </c>
      <c r="R7" s="1132"/>
      <c r="S7" s="1132"/>
      <c r="T7" s="1132"/>
      <c r="U7" s="1132"/>
      <c r="V7" s="1132">
        <v>42224</v>
      </c>
      <c r="W7" s="1132"/>
      <c r="X7" s="1132"/>
      <c r="Y7" s="1132"/>
      <c r="Z7" s="1132"/>
      <c r="AA7" s="1132">
        <v>4529</v>
      </c>
      <c r="AB7" s="1132"/>
      <c r="AC7" s="1132"/>
      <c r="AD7" s="1132"/>
      <c r="AE7" s="1133"/>
      <c r="AF7" s="1134">
        <v>4178</v>
      </c>
      <c r="AG7" s="1135"/>
      <c r="AH7" s="1135"/>
      <c r="AI7" s="1135"/>
      <c r="AJ7" s="1136"/>
      <c r="AK7" s="1137">
        <v>470</v>
      </c>
      <c r="AL7" s="1138"/>
      <c r="AM7" s="1138"/>
      <c r="AN7" s="1138"/>
      <c r="AO7" s="1138"/>
      <c r="AP7" s="1138">
        <v>58557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587</v>
      </c>
      <c r="BT7" s="1129"/>
      <c r="BU7" s="1129"/>
      <c r="BV7" s="1129"/>
      <c r="BW7" s="1129"/>
      <c r="BX7" s="1129"/>
      <c r="BY7" s="1129"/>
      <c r="BZ7" s="1129"/>
      <c r="CA7" s="1129"/>
      <c r="CB7" s="1129"/>
      <c r="CC7" s="1129"/>
      <c r="CD7" s="1129"/>
      <c r="CE7" s="1129"/>
      <c r="CF7" s="1129"/>
      <c r="CG7" s="1141"/>
      <c r="CH7" s="1125">
        <v>-4</v>
      </c>
      <c r="CI7" s="1126"/>
      <c r="CJ7" s="1126"/>
      <c r="CK7" s="1126"/>
      <c r="CL7" s="1127"/>
      <c r="CM7" s="1125">
        <v>423</v>
      </c>
      <c r="CN7" s="1126"/>
      <c r="CO7" s="1126"/>
      <c r="CP7" s="1126"/>
      <c r="CQ7" s="1127"/>
      <c r="CR7" s="1125">
        <v>100</v>
      </c>
      <c r="CS7" s="1126"/>
      <c r="CT7" s="1126"/>
      <c r="CU7" s="1126"/>
      <c r="CV7" s="1127"/>
      <c r="CW7" s="1125" t="s">
        <v>586</v>
      </c>
      <c r="CX7" s="1126"/>
      <c r="CY7" s="1126"/>
      <c r="CZ7" s="1126"/>
      <c r="DA7" s="1127"/>
      <c r="DB7" s="1125" t="s">
        <v>586</v>
      </c>
      <c r="DC7" s="1126"/>
      <c r="DD7" s="1126"/>
      <c r="DE7" s="1126"/>
      <c r="DF7" s="1127"/>
      <c r="DG7" s="1125" t="s">
        <v>586</v>
      </c>
      <c r="DH7" s="1126"/>
      <c r="DI7" s="1126"/>
      <c r="DJ7" s="1126"/>
      <c r="DK7" s="1127"/>
      <c r="DL7" s="1125" t="s">
        <v>586</v>
      </c>
      <c r="DM7" s="1126"/>
      <c r="DN7" s="1126"/>
      <c r="DO7" s="1126"/>
      <c r="DP7" s="1127"/>
      <c r="DQ7" s="1125" t="s">
        <v>586</v>
      </c>
      <c r="DR7" s="1126"/>
      <c r="DS7" s="1126"/>
      <c r="DT7" s="1126"/>
      <c r="DU7" s="1127"/>
      <c r="DV7" s="1128"/>
      <c r="DW7" s="1129"/>
      <c r="DX7" s="1129"/>
      <c r="DY7" s="1129"/>
      <c r="DZ7" s="1130"/>
      <c r="EA7" s="230"/>
    </row>
    <row r="8" spans="1:131" s="231" customFormat="1" ht="26.25" customHeight="1">
      <c r="A8" s="234">
        <v>2</v>
      </c>
      <c r="B8" s="1059" t="s">
        <v>386</v>
      </c>
      <c r="C8" s="1060"/>
      <c r="D8" s="1060"/>
      <c r="E8" s="1060"/>
      <c r="F8" s="1060"/>
      <c r="G8" s="1060"/>
      <c r="H8" s="1060"/>
      <c r="I8" s="1060"/>
      <c r="J8" s="1060"/>
      <c r="K8" s="1060"/>
      <c r="L8" s="1060"/>
      <c r="M8" s="1060"/>
      <c r="N8" s="1060"/>
      <c r="O8" s="1060"/>
      <c r="P8" s="1061"/>
      <c r="Q8" s="1067">
        <v>4</v>
      </c>
      <c r="R8" s="1068"/>
      <c r="S8" s="1068"/>
      <c r="T8" s="1068"/>
      <c r="U8" s="1068"/>
      <c r="V8" s="1068">
        <v>4</v>
      </c>
      <c r="W8" s="1068"/>
      <c r="X8" s="1068"/>
      <c r="Y8" s="1068"/>
      <c r="Z8" s="1068"/>
      <c r="AA8" s="1068">
        <v>0</v>
      </c>
      <c r="AB8" s="1068"/>
      <c r="AC8" s="1068"/>
      <c r="AD8" s="1068"/>
      <c r="AE8" s="1069"/>
      <c r="AF8" s="1064">
        <v>0</v>
      </c>
      <c r="AG8" s="1065"/>
      <c r="AH8" s="1065"/>
      <c r="AI8" s="1065"/>
      <c r="AJ8" s="1066"/>
      <c r="AK8" s="1109" t="s">
        <v>586</v>
      </c>
      <c r="AL8" s="1110"/>
      <c r="AM8" s="1110"/>
      <c r="AN8" s="1110"/>
      <c r="AO8" s="1110"/>
      <c r="AP8" s="1110" t="s">
        <v>586</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588</v>
      </c>
      <c r="BT8" s="1022"/>
      <c r="BU8" s="1022"/>
      <c r="BV8" s="1022"/>
      <c r="BW8" s="1022"/>
      <c r="BX8" s="1022"/>
      <c r="BY8" s="1022"/>
      <c r="BZ8" s="1022"/>
      <c r="CA8" s="1022"/>
      <c r="CB8" s="1022"/>
      <c r="CC8" s="1022"/>
      <c r="CD8" s="1022"/>
      <c r="CE8" s="1022"/>
      <c r="CF8" s="1022"/>
      <c r="CG8" s="1043"/>
      <c r="CH8" s="1018">
        <v>0</v>
      </c>
      <c r="CI8" s="1019"/>
      <c r="CJ8" s="1019"/>
      <c r="CK8" s="1019"/>
      <c r="CL8" s="1020"/>
      <c r="CM8" s="1018">
        <v>121</v>
      </c>
      <c r="CN8" s="1019"/>
      <c r="CO8" s="1019"/>
      <c r="CP8" s="1019"/>
      <c r="CQ8" s="1020"/>
      <c r="CR8" s="1018">
        <v>54</v>
      </c>
      <c r="CS8" s="1019"/>
      <c r="CT8" s="1019"/>
      <c r="CU8" s="1019"/>
      <c r="CV8" s="1020"/>
      <c r="CW8" s="1018">
        <v>19</v>
      </c>
      <c r="CX8" s="1019"/>
      <c r="CY8" s="1019"/>
      <c r="CZ8" s="1019"/>
      <c r="DA8" s="1020"/>
      <c r="DB8" s="1018" t="s">
        <v>586</v>
      </c>
      <c r="DC8" s="1019"/>
      <c r="DD8" s="1019"/>
      <c r="DE8" s="1019"/>
      <c r="DF8" s="1020"/>
      <c r="DG8" s="1018" t="s">
        <v>586</v>
      </c>
      <c r="DH8" s="1019"/>
      <c r="DI8" s="1019"/>
      <c r="DJ8" s="1019"/>
      <c r="DK8" s="1020"/>
      <c r="DL8" s="1018" t="s">
        <v>586</v>
      </c>
      <c r="DM8" s="1019"/>
      <c r="DN8" s="1019"/>
      <c r="DO8" s="1019"/>
      <c r="DP8" s="1020"/>
      <c r="DQ8" s="1018" t="s">
        <v>586</v>
      </c>
      <c r="DR8" s="1019"/>
      <c r="DS8" s="1019"/>
      <c r="DT8" s="1019"/>
      <c r="DU8" s="1020"/>
      <c r="DV8" s="1021"/>
      <c r="DW8" s="1022"/>
      <c r="DX8" s="1022"/>
      <c r="DY8" s="1022"/>
      <c r="DZ8" s="1023"/>
      <c r="EA8" s="230"/>
    </row>
    <row r="9" spans="1:131" s="231" customFormat="1" ht="26.25" customHeight="1">
      <c r="A9" s="234">
        <v>3</v>
      </c>
      <c r="B9" s="1059" t="s">
        <v>388</v>
      </c>
      <c r="C9" s="1060"/>
      <c r="D9" s="1060"/>
      <c r="E9" s="1060"/>
      <c r="F9" s="1060"/>
      <c r="G9" s="1060"/>
      <c r="H9" s="1060"/>
      <c r="I9" s="1060"/>
      <c r="J9" s="1060"/>
      <c r="K9" s="1060"/>
      <c r="L9" s="1060"/>
      <c r="M9" s="1060"/>
      <c r="N9" s="1060"/>
      <c r="O9" s="1060"/>
      <c r="P9" s="1061"/>
      <c r="Q9" s="1067">
        <v>14</v>
      </c>
      <c r="R9" s="1068"/>
      <c r="S9" s="1068"/>
      <c r="T9" s="1068"/>
      <c r="U9" s="1068"/>
      <c r="V9" s="1068">
        <v>14</v>
      </c>
      <c r="W9" s="1068"/>
      <c r="X9" s="1068"/>
      <c r="Y9" s="1068"/>
      <c r="Z9" s="1068"/>
      <c r="AA9" s="1068">
        <v>0</v>
      </c>
      <c r="AB9" s="1068"/>
      <c r="AC9" s="1068"/>
      <c r="AD9" s="1068"/>
      <c r="AE9" s="1069"/>
      <c r="AF9" s="1064">
        <v>0</v>
      </c>
      <c r="AG9" s="1065"/>
      <c r="AH9" s="1065"/>
      <c r="AI9" s="1065"/>
      <c r="AJ9" s="1066"/>
      <c r="AK9" s="1109">
        <v>13</v>
      </c>
      <c r="AL9" s="1110"/>
      <c r="AM9" s="1110"/>
      <c r="AN9" s="1110"/>
      <c r="AO9" s="1110"/>
      <c r="AP9" s="1110" t="s">
        <v>586</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589</v>
      </c>
      <c r="BT9" s="1022"/>
      <c r="BU9" s="1022"/>
      <c r="BV9" s="1022"/>
      <c r="BW9" s="1022"/>
      <c r="BX9" s="1022"/>
      <c r="BY9" s="1022"/>
      <c r="BZ9" s="1022"/>
      <c r="CA9" s="1022"/>
      <c r="CB9" s="1022"/>
      <c r="CC9" s="1022"/>
      <c r="CD9" s="1022"/>
      <c r="CE9" s="1022"/>
      <c r="CF9" s="1022"/>
      <c r="CG9" s="1043"/>
      <c r="CH9" s="1018">
        <v>626</v>
      </c>
      <c r="CI9" s="1019"/>
      <c r="CJ9" s="1019"/>
      <c r="CK9" s="1019"/>
      <c r="CL9" s="1020"/>
      <c r="CM9" s="1018">
        <v>364</v>
      </c>
      <c r="CN9" s="1019"/>
      <c r="CO9" s="1019"/>
      <c r="CP9" s="1019"/>
      <c r="CQ9" s="1020"/>
      <c r="CR9" s="1018">
        <v>75</v>
      </c>
      <c r="CS9" s="1019"/>
      <c r="CT9" s="1019"/>
      <c r="CU9" s="1019"/>
      <c r="CV9" s="1020"/>
      <c r="CW9" s="1018">
        <v>589</v>
      </c>
      <c r="CX9" s="1019"/>
      <c r="CY9" s="1019"/>
      <c r="CZ9" s="1019"/>
      <c r="DA9" s="1020"/>
      <c r="DB9" s="1018" t="s">
        <v>586</v>
      </c>
      <c r="DC9" s="1019"/>
      <c r="DD9" s="1019"/>
      <c r="DE9" s="1019"/>
      <c r="DF9" s="1020"/>
      <c r="DG9" s="1018" t="s">
        <v>586</v>
      </c>
      <c r="DH9" s="1019"/>
      <c r="DI9" s="1019"/>
      <c r="DJ9" s="1019"/>
      <c r="DK9" s="1020"/>
      <c r="DL9" s="1018" t="s">
        <v>586</v>
      </c>
      <c r="DM9" s="1019"/>
      <c r="DN9" s="1019"/>
      <c r="DO9" s="1019"/>
      <c r="DP9" s="1020"/>
      <c r="DQ9" s="1018" t="s">
        <v>586</v>
      </c>
      <c r="DR9" s="1019"/>
      <c r="DS9" s="1019"/>
      <c r="DT9" s="1019"/>
      <c r="DU9" s="1020"/>
      <c r="DV9" s="1021"/>
      <c r="DW9" s="1022"/>
      <c r="DX9" s="1022"/>
      <c r="DY9" s="1022"/>
      <c r="DZ9" s="1023"/>
      <c r="EA9" s="230"/>
    </row>
    <row r="10" spans="1:131" s="231" customFormat="1" ht="26.25" customHeight="1">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590</v>
      </c>
      <c r="BT10" s="1022"/>
      <c r="BU10" s="1022"/>
      <c r="BV10" s="1022"/>
      <c r="BW10" s="1022"/>
      <c r="BX10" s="1022"/>
      <c r="BY10" s="1022"/>
      <c r="BZ10" s="1022"/>
      <c r="CA10" s="1022"/>
      <c r="CB10" s="1022"/>
      <c r="CC10" s="1022"/>
      <c r="CD10" s="1022"/>
      <c r="CE10" s="1022"/>
      <c r="CF10" s="1022"/>
      <c r="CG10" s="1043"/>
      <c r="CH10" s="1018">
        <v>2</v>
      </c>
      <c r="CI10" s="1019"/>
      <c r="CJ10" s="1019"/>
      <c r="CK10" s="1019"/>
      <c r="CL10" s="1020"/>
      <c r="CM10" s="1018">
        <v>36</v>
      </c>
      <c r="CN10" s="1019"/>
      <c r="CO10" s="1019"/>
      <c r="CP10" s="1019"/>
      <c r="CQ10" s="1020"/>
      <c r="CR10" s="1018">
        <v>7</v>
      </c>
      <c r="CS10" s="1019"/>
      <c r="CT10" s="1019"/>
      <c r="CU10" s="1019"/>
      <c r="CV10" s="1020"/>
      <c r="CW10" s="1018" t="s">
        <v>586</v>
      </c>
      <c r="CX10" s="1019"/>
      <c r="CY10" s="1019"/>
      <c r="CZ10" s="1019"/>
      <c r="DA10" s="1020"/>
      <c r="DB10" s="1018" t="s">
        <v>586</v>
      </c>
      <c r="DC10" s="1019"/>
      <c r="DD10" s="1019"/>
      <c r="DE10" s="1019"/>
      <c r="DF10" s="1020"/>
      <c r="DG10" s="1018" t="s">
        <v>586</v>
      </c>
      <c r="DH10" s="1019"/>
      <c r="DI10" s="1019"/>
      <c r="DJ10" s="1019"/>
      <c r="DK10" s="1020"/>
      <c r="DL10" s="1018" t="s">
        <v>586</v>
      </c>
      <c r="DM10" s="1019"/>
      <c r="DN10" s="1019"/>
      <c r="DO10" s="1019"/>
      <c r="DP10" s="1020"/>
      <c r="DQ10" s="1018" t="s">
        <v>586</v>
      </c>
      <c r="DR10" s="1019"/>
      <c r="DS10" s="1019"/>
      <c r="DT10" s="1019"/>
      <c r="DU10" s="1020"/>
      <c r="DV10" s="1021"/>
      <c r="DW10" s="1022"/>
      <c r="DX10" s="1022"/>
      <c r="DY10" s="1022"/>
      <c r="DZ10" s="1023"/>
      <c r="EA10" s="230"/>
    </row>
    <row r="11" spans="1:131" s="231" customFormat="1" ht="26.25" customHeight="1">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389</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c r="A23" s="236" t="s">
        <v>390</v>
      </c>
      <c r="B23" s="966" t="s">
        <v>391</v>
      </c>
      <c r="C23" s="967"/>
      <c r="D23" s="967"/>
      <c r="E23" s="967"/>
      <c r="F23" s="967"/>
      <c r="G23" s="967"/>
      <c r="H23" s="967"/>
      <c r="I23" s="967"/>
      <c r="J23" s="967"/>
      <c r="K23" s="967"/>
      <c r="L23" s="967"/>
      <c r="M23" s="967"/>
      <c r="N23" s="967"/>
      <c r="O23" s="967"/>
      <c r="P23" s="977"/>
      <c r="Q23" s="1096">
        <v>46771</v>
      </c>
      <c r="R23" s="1090"/>
      <c r="S23" s="1090"/>
      <c r="T23" s="1090"/>
      <c r="U23" s="1090"/>
      <c r="V23" s="1090">
        <v>42242</v>
      </c>
      <c r="W23" s="1090"/>
      <c r="X23" s="1090"/>
      <c r="Y23" s="1090"/>
      <c r="Z23" s="1090"/>
      <c r="AA23" s="1090">
        <v>4529</v>
      </c>
      <c r="AB23" s="1090"/>
      <c r="AC23" s="1090"/>
      <c r="AD23" s="1090"/>
      <c r="AE23" s="1097"/>
      <c r="AF23" s="1098">
        <v>4178</v>
      </c>
      <c r="AG23" s="1090"/>
      <c r="AH23" s="1090"/>
      <c r="AI23" s="1090"/>
      <c r="AJ23" s="1099"/>
      <c r="AK23" s="1100"/>
      <c r="AL23" s="1101"/>
      <c r="AM23" s="1101"/>
      <c r="AN23" s="1101"/>
      <c r="AO23" s="1101"/>
      <c r="AP23" s="1090">
        <v>58557</v>
      </c>
      <c r="AQ23" s="1090"/>
      <c r="AR23" s="1090"/>
      <c r="AS23" s="1090"/>
      <c r="AT23" s="1090"/>
      <c r="AU23" s="1091"/>
      <c r="AV23" s="1091"/>
      <c r="AW23" s="1091"/>
      <c r="AX23" s="1091"/>
      <c r="AY23" s="1092"/>
      <c r="AZ23" s="1093" t="s">
        <v>128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c r="A24" s="1089" t="s">
        <v>392</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c r="A25" s="1088" t="s">
        <v>393</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c r="A26" s="1024" t="s">
        <v>368</v>
      </c>
      <c r="B26" s="1025"/>
      <c r="C26" s="1025"/>
      <c r="D26" s="1025"/>
      <c r="E26" s="1025"/>
      <c r="F26" s="1025"/>
      <c r="G26" s="1025"/>
      <c r="H26" s="1025"/>
      <c r="I26" s="1025"/>
      <c r="J26" s="1025"/>
      <c r="K26" s="1025"/>
      <c r="L26" s="1025"/>
      <c r="M26" s="1025"/>
      <c r="N26" s="1025"/>
      <c r="O26" s="1025"/>
      <c r="P26" s="1026"/>
      <c r="Q26" s="1030" t="s">
        <v>394</v>
      </c>
      <c r="R26" s="1031"/>
      <c r="S26" s="1031"/>
      <c r="T26" s="1031"/>
      <c r="U26" s="1032"/>
      <c r="V26" s="1030" t="s">
        <v>395</v>
      </c>
      <c r="W26" s="1031"/>
      <c r="X26" s="1031"/>
      <c r="Y26" s="1031"/>
      <c r="Z26" s="1032"/>
      <c r="AA26" s="1030" t="s">
        <v>396</v>
      </c>
      <c r="AB26" s="1031"/>
      <c r="AC26" s="1031"/>
      <c r="AD26" s="1031"/>
      <c r="AE26" s="1031"/>
      <c r="AF26" s="1084" t="s">
        <v>397</v>
      </c>
      <c r="AG26" s="1037"/>
      <c r="AH26" s="1037"/>
      <c r="AI26" s="1037"/>
      <c r="AJ26" s="1085"/>
      <c r="AK26" s="1031" t="s">
        <v>398</v>
      </c>
      <c r="AL26" s="1031"/>
      <c r="AM26" s="1031"/>
      <c r="AN26" s="1031"/>
      <c r="AO26" s="1032"/>
      <c r="AP26" s="1030" t="s">
        <v>399</v>
      </c>
      <c r="AQ26" s="1031"/>
      <c r="AR26" s="1031"/>
      <c r="AS26" s="1031"/>
      <c r="AT26" s="1032"/>
      <c r="AU26" s="1030" t="s">
        <v>400</v>
      </c>
      <c r="AV26" s="1031"/>
      <c r="AW26" s="1031"/>
      <c r="AX26" s="1031"/>
      <c r="AY26" s="1032"/>
      <c r="AZ26" s="1030" t="s">
        <v>401</v>
      </c>
      <c r="BA26" s="1031"/>
      <c r="BB26" s="1031"/>
      <c r="BC26" s="1031"/>
      <c r="BD26" s="1032"/>
      <c r="BE26" s="1030" t="s">
        <v>375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c r="A28" s="238">
        <v>1</v>
      </c>
      <c r="B28" s="1076" t="s">
        <v>402</v>
      </c>
      <c r="C28" s="1077"/>
      <c r="D28" s="1077"/>
      <c r="E28" s="1077"/>
      <c r="F28" s="1077"/>
      <c r="G28" s="1077"/>
      <c r="H28" s="1077"/>
      <c r="I28" s="1077"/>
      <c r="J28" s="1077"/>
      <c r="K28" s="1077"/>
      <c r="L28" s="1077"/>
      <c r="M28" s="1077"/>
      <c r="N28" s="1077"/>
      <c r="O28" s="1077"/>
      <c r="P28" s="1078"/>
      <c r="Q28" s="1079">
        <v>9059</v>
      </c>
      <c r="R28" s="1080"/>
      <c r="S28" s="1080"/>
      <c r="T28" s="1080"/>
      <c r="U28" s="1080"/>
      <c r="V28" s="1080">
        <v>8982</v>
      </c>
      <c r="W28" s="1080"/>
      <c r="X28" s="1080"/>
      <c r="Y28" s="1080"/>
      <c r="Z28" s="1080"/>
      <c r="AA28" s="1080">
        <v>77</v>
      </c>
      <c r="AB28" s="1080"/>
      <c r="AC28" s="1080"/>
      <c r="AD28" s="1080"/>
      <c r="AE28" s="1081"/>
      <c r="AF28" s="1082">
        <v>77</v>
      </c>
      <c r="AG28" s="1080"/>
      <c r="AH28" s="1080"/>
      <c r="AI28" s="1080"/>
      <c r="AJ28" s="1083"/>
      <c r="AK28" s="1071">
        <v>818</v>
      </c>
      <c r="AL28" s="1072"/>
      <c r="AM28" s="1072"/>
      <c r="AN28" s="1072"/>
      <c r="AO28" s="1072"/>
      <c r="AP28" s="1072" t="s">
        <v>586</v>
      </c>
      <c r="AQ28" s="1072"/>
      <c r="AR28" s="1072"/>
      <c r="AS28" s="1072"/>
      <c r="AT28" s="1072"/>
      <c r="AU28" s="1072" t="s">
        <v>586</v>
      </c>
      <c r="AV28" s="1072"/>
      <c r="AW28" s="1072"/>
      <c r="AX28" s="1072"/>
      <c r="AY28" s="1072"/>
      <c r="AZ28" s="1073" t="s">
        <v>586</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c r="A29" s="238">
        <v>2</v>
      </c>
      <c r="B29" s="1059" t="s">
        <v>403</v>
      </c>
      <c r="C29" s="1060"/>
      <c r="D29" s="1060"/>
      <c r="E29" s="1060"/>
      <c r="F29" s="1060"/>
      <c r="G29" s="1060"/>
      <c r="H29" s="1060"/>
      <c r="I29" s="1060"/>
      <c r="J29" s="1060"/>
      <c r="K29" s="1060"/>
      <c r="L29" s="1060"/>
      <c r="M29" s="1060"/>
      <c r="N29" s="1060"/>
      <c r="O29" s="1060"/>
      <c r="P29" s="1061"/>
      <c r="Q29" s="1067">
        <v>73</v>
      </c>
      <c r="R29" s="1068"/>
      <c r="S29" s="1068"/>
      <c r="T29" s="1068"/>
      <c r="U29" s="1068"/>
      <c r="V29" s="1068">
        <v>72</v>
      </c>
      <c r="W29" s="1068"/>
      <c r="X29" s="1068"/>
      <c r="Y29" s="1068"/>
      <c r="Z29" s="1068"/>
      <c r="AA29" s="1068">
        <v>1</v>
      </c>
      <c r="AB29" s="1068"/>
      <c r="AC29" s="1068"/>
      <c r="AD29" s="1068"/>
      <c r="AE29" s="1069"/>
      <c r="AF29" s="1064">
        <v>1</v>
      </c>
      <c r="AG29" s="1065"/>
      <c r="AH29" s="1065"/>
      <c r="AI29" s="1065"/>
      <c r="AJ29" s="1066"/>
      <c r="AK29" s="1009">
        <v>35</v>
      </c>
      <c r="AL29" s="1000"/>
      <c r="AM29" s="1000"/>
      <c r="AN29" s="1000"/>
      <c r="AO29" s="1000"/>
      <c r="AP29" s="1000">
        <v>18</v>
      </c>
      <c r="AQ29" s="1000"/>
      <c r="AR29" s="1000"/>
      <c r="AS29" s="1000"/>
      <c r="AT29" s="1000"/>
      <c r="AU29" s="1000">
        <v>7</v>
      </c>
      <c r="AV29" s="1000"/>
      <c r="AW29" s="1000"/>
      <c r="AX29" s="1000"/>
      <c r="AY29" s="1000"/>
      <c r="AZ29" s="1070" t="s">
        <v>586</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c r="A30" s="238">
        <v>3</v>
      </c>
      <c r="B30" s="1059" t="s">
        <v>404</v>
      </c>
      <c r="C30" s="1060"/>
      <c r="D30" s="1060"/>
      <c r="E30" s="1060"/>
      <c r="F30" s="1060"/>
      <c r="G30" s="1060"/>
      <c r="H30" s="1060"/>
      <c r="I30" s="1060"/>
      <c r="J30" s="1060"/>
      <c r="K30" s="1060"/>
      <c r="L30" s="1060"/>
      <c r="M30" s="1060"/>
      <c r="N30" s="1060"/>
      <c r="O30" s="1060"/>
      <c r="P30" s="1061"/>
      <c r="Q30" s="1067">
        <v>11150</v>
      </c>
      <c r="R30" s="1068"/>
      <c r="S30" s="1068"/>
      <c r="T30" s="1068"/>
      <c r="U30" s="1068"/>
      <c r="V30" s="1068">
        <v>10889</v>
      </c>
      <c r="W30" s="1068"/>
      <c r="X30" s="1068"/>
      <c r="Y30" s="1068"/>
      <c r="Z30" s="1068"/>
      <c r="AA30" s="1068">
        <v>261</v>
      </c>
      <c r="AB30" s="1068"/>
      <c r="AC30" s="1068"/>
      <c r="AD30" s="1068"/>
      <c r="AE30" s="1069"/>
      <c r="AF30" s="1064">
        <v>261</v>
      </c>
      <c r="AG30" s="1065"/>
      <c r="AH30" s="1065"/>
      <c r="AI30" s="1065"/>
      <c r="AJ30" s="1066"/>
      <c r="AK30" s="1009">
        <v>1656</v>
      </c>
      <c r="AL30" s="1000"/>
      <c r="AM30" s="1000"/>
      <c r="AN30" s="1000"/>
      <c r="AO30" s="1000"/>
      <c r="AP30" s="1000" t="s">
        <v>586</v>
      </c>
      <c r="AQ30" s="1000"/>
      <c r="AR30" s="1000"/>
      <c r="AS30" s="1000"/>
      <c r="AT30" s="1000"/>
      <c r="AU30" s="1000" t="s">
        <v>586</v>
      </c>
      <c r="AV30" s="1000"/>
      <c r="AW30" s="1000"/>
      <c r="AX30" s="1000"/>
      <c r="AY30" s="1000"/>
      <c r="AZ30" s="1070" t="s">
        <v>586</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c r="A31" s="238">
        <v>4</v>
      </c>
      <c r="B31" s="1059" t="s">
        <v>405</v>
      </c>
      <c r="C31" s="1060"/>
      <c r="D31" s="1060"/>
      <c r="E31" s="1060"/>
      <c r="F31" s="1060"/>
      <c r="G31" s="1060"/>
      <c r="H31" s="1060"/>
      <c r="I31" s="1060"/>
      <c r="J31" s="1060"/>
      <c r="K31" s="1060"/>
      <c r="L31" s="1060"/>
      <c r="M31" s="1060"/>
      <c r="N31" s="1060"/>
      <c r="O31" s="1060"/>
      <c r="P31" s="1061"/>
      <c r="Q31" s="1067">
        <v>26</v>
      </c>
      <c r="R31" s="1068"/>
      <c r="S31" s="1068"/>
      <c r="T31" s="1068"/>
      <c r="U31" s="1068"/>
      <c r="V31" s="1068">
        <v>19</v>
      </c>
      <c r="W31" s="1068"/>
      <c r="X31" s="1068"/>
      <c r="Y31" s="1068"/>
      <c r="Z31" s="1068"/>
      <c r="AA31" s="1068">
        <v>8</v>
      </c>
      <c r="AB31" s="1068"/>
      <c r="AC31" s="1068"/>
      <c r="AD31" s="1068"/>
      <c r="AE31" s="1069"/>
      <c r="AF31" s="1064">
        <v>8</v>
      </c>
      <c r="AG31" s="1065"/>
      <c r="AH31" s="1065"/>
      <c r="AI31" s="1065"/>
      <c r="AJ31" s="1066"/>
      <c r="AK31" s="1009" t="s">
        <v>586</v>
      </c>
      <c r="AL31" s="1000"/>
      <c r="AM31" s="1000"/>
      <c r="AN31" s="1000"/>
      <c r="AO31" s="1000"/>
      <c r="AP31" s="1000" t="s">
        <v>586</v>
      </c>
      <c r="AQ31" s="1000"/>
      <c r="AR31" s="1000"/>
      <c r="AS31" s="1000"/>
      <c r="AT31" s="1000"/>
      <c r="AU31" s="1000" t="s">
        <v>586</v>
      </c>
      <c r="AV31" s="1000"/>
      <c r="AW31" s="1000"/>
      <c r="AX31" s="1000"/>
      <c r="AY31" s="1000"/>
      <c r="AZ31" s="1070" t="s">
        <v>586</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c r="A32" s="238">
        <v>5</v>
      </c>
      <c r="B32" s="1059" t="s">
        <v>406</v>
      </c>
      <c r="C32" s="1060"/>
      <c r="D32" s="1060"/>
      <c r="E32" s="1060"/>
      <c r="F32" s="1060"/>
      <c r="G32" s="1060"/>
      <c r="H32" s="1060"/>
      <c r="I32" s="1060"/>
      <c r="J32" s="1060"/>
      <c r="K32" s="1060"/>
      <c r="L32" s="1060"/>
      <c r="M32" s="1060"/>
      <c r="N32" s="1060"/>
      <c r="O32" s="1060"/>
      <c r="P32" s="1061"/>
      <c r="Q32" s="1067">
        <v>95</v>
      </c>
      <c r="R32" s="1068"/>
      <c r="S32" s="1068"/>
      <c r="T32" s="1068"/>
      <c r="U32" s="1068"/>
      <c r="V32" s="1068">
        <v>95</v>
      </c>
      <c r="W32" s="1068"/>
      <c r="X32" s="1068"/>
      <c r="Y32" s="1068"/>
      <c r="Z32" s="1068"/>
      <c r="AA32" s="1068">
        <v>0</v>
      </c>
      <c r="AB32" s="1068"/>
      <c r="AC32" s="1068"/>
      <c r="AD32" s="1068"/>
      <c r="AE32" s="1069"/>
      <c r="AF32" s="1064">
        <v>0</v>
      </c>
      <c r="AG32" s="1065"/>
      <c r="AH32" s="1065"/>
      <c r="AI32" s="1065"/>
      <c r="AJ32" s="1066"/>
      <c r="AK32" s="1009">
        <v>49</v>
      </c>
      <c r="AL32" s="1000"/>
      <c r="AM32" s="1000"/>
      <c r="AN32" s="1000"/>
      <c r="AO32" s="1000"/>
      <c r="AP32" s="1000" t="s">
        <v>586</v>
      </c>
      <c r="AQ32" s="1000"/>
      <c r="AR32" s="1000"/>
      <c r="AS32" s="1000"/>
      <c r="AT32" s="1000"/>
      <c r="AU32" s="1000" t="s">
        <v>586</v>
      </c>
      <c r="AV32" s="1000"/>
      <c r="AW32" s="1000"/>
      <c r="AX32" s="1000"/>
      <c r="AY32" s="1000"/>
      <c r="AZ32" s="1070" t="s">
        <v>586</v>
      </c>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c r="A33" s="238">
        <v>6</v>
      </c>
      <c r="B33" s="1059" t="s">
        <v>407</v>
      </c>
      <c r="C33" s="1060"/>
      <c r="D33" s="1060"/>
      <c r="E33" s="1060"/>
      <c r="F33" s="1060"/>
      <c r="G33" s="1060"/>
      <c r="H33" s="1060"/>
      <c r="I33" s="1060"/>
      <c r="J33" s="1060"/>
      <c r="K33" s="1060"/>
      <c r="L33" s="1060"/>
      <c r="M33" s="1060"/>
      <c r="N33" s="1060"/>
      <c r="O33" s="1060"/>
      <c r="P33" s="1061"/>
      <c r="Q33" s="1067">
        <v>1326</v>
      </c>
      <c r="R33" s="1068"/>
      <c r="S33" s="1068"/>
      <c r="T33" s="1068"/>
      <c r="U33" s="1068"/>
      <c r="V33" s="1068">
        <v>1275</v>
      </c>
      <c r="W33" s="1068"/>
      <c r="X33" s="1068"/>
      <c r="Y33" s="1068"/>
      <c r="Z33" s="1068"/>
      <c r="AA33" s="1068">
        <v>52</v>
      </c>
      <c r="AB33" s="1068"/>
      <c r="AC33" s="1068"/>
      <c r="AD33" s="1068"/>
      <c r="AE33" s="1069"/>
      <c r="AF33" s="1064">
        <v>52</v>
      </c>
      <c r="AG33" s="1065"/>
      <c r="AH33" s="1065"/>
      <c r="AI33" s="1065"/>
      <c r="AJ33" s="1066"/>
      <c r="AK33" s="1009">
        <v>342</v>
      </c>
      <c r="AL33" s="1000"/>
      <c r="AM33" s="1000"/>
      <c r="AN33" s="1000"/>
      <c r="AO33" s="1000"/>
      <c r="AP33" s="1000" t="s">
        <v>586</v>
      </c>
      <c r="AQ33" s="1000"/>
      <c r="AR33" s="1000"/>
      <c r="AS33" s="1000"/>
      <c r="AT33" s="1000"/>
      <c r="AU33" s="1000" t="s">
        <v>586</v>
      </c>
      <c r="AV33" s="1000"/>
      <c r="AW33" s="1000"/>
      <c r="AX33" s="1000"/>
      <c r="AY33" s="1000"/>
      <c r="AZ33" s="1070" t="s">
        <v>586</v>
      </c>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c r="A34" s="238">
        <v>7</v>
      </c>
      <c r="B34" s="1059" t="s">
        <v>408</v>
      </c>
      <c r="C34" s="1060"/>
      <c r="D34" s="1060"/>
      <c r="E34" s="1060"/>
      <c r="F34" s="1060"/>
      <c r="G34" s="1060"/>
      <c r="H34" s="1060"/>
      <c r="I34" s="1060"/>
      <c r="J34" s="1060"/>
      <c r="K34" s="1060"/>
      <c r="L34" s="1060"/>
      <c r="M34" s="1060"/>
      <c r="N34" s="1060"/>
      <c r="O34" s="1060"/>
      <c r="P34" s="1061"/>
      <c r="Q34" s="1067">
        <v>2133</v>
      </c>
      <c r="R34" s="1068"/>
      <c r="S34" s="1068"/>
      <c r="T34" s="1068"/>
      <c r="U34" s="1068"/>
      <c r="V34" s="1068">
        <v>1974</v>
      </c>
      <c r="W34" s="1068"/>
      <c r="X34" s="1068"/>
      <c r="Y34" s="1068"/>
      <c r="Z34" s="1068"/>
      <c r="AA34" s="1068">
        <v>160</v>
      </c>
      <c r="AB34" s="1068"/>
      <c r="AC34" s="1068"/>
      <c r="AD34" s="1068"/>
      <c r="AE34" s="1069"/>
      <c r="AF34" s="1064">
        <v>2867</v>
      </c>
      <c r="AG34" s="1065"/>
      <c r="AH34" s="1065"/>
      <c r="AI34" s="1065"/>
      <c r="AJ34" s="1066"/>
      <c r="AK34" s="1009">
        <v>329</v>
      </c>
      <c r="AL34" s="1000"/>
      <c r="AM34" s="1000"/>
      <c r="AN34" s="1000"/>
      <c r="AO34" s="1000"/>
      <c r="AP34" s="1000">
        <v>13225</v>
      </c>
      <c r="AQ34" s="1000"/>
      <c r="AR34" s="1000"/>
      <c r="AS34" s="1000"/>
      <c r="AT34" s="1000"/>
      <c r="AU34" s="1000">
        <v>3663</v>
      </c>
      <c r="AV34" s="1000"/>
      <c r="AW34" s="1000"/>
      <c r="AX34" s="1000"/>
      <c r="AY34" s="1000"/>
      <c r="AZ34" s="1070" t="s">
        <v>586</v>
      </c>
      <c r="BA34" s="1070"/>
      <c r="BB34" s="1070"/>
      <c r="BC34" s="1070"/>
      <c r="BD34" s="1070"/>
      <c r="BE34" s="1001" t="s">
        <v>409</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c r="A35" s="238">
        <v>8</v>
      </c>
      <c r="B35" s="1059" t="s">
        <v>410</v>
      </c>
      <c r="C35" s="1060"/>
      <c r="D35" s="1060"/>
      <c r="E35" s="1060"/>
      <c r="F35" s="1060"/>
      <c r="G35" s="1060"/>
      <c r="H35" s="1060"/>
      <c r="I35" s="1060"/>
      <c r="J35" s="1060"/>
      <c r="K35" s="1060"/>
      <c r="L35" s="1060"/>
      <c r="M35" s="1060"/>
      <c r="N35" s="1060"/>
      <c r="O35" s="1060"/>
      <c r="P35" s="1061"/>
      <c r="Q35" s="1067">
        <v>3218</v>
      </c>
      <c r="R35" s="1068"/>
      <c r="S35" s="1068"/>
      <c r="T35" s="1068"/>
      <c r="U35" s="1068"/>
      <c r="V35" s="1068">
        <v>2305</v>
      </c>
      <c r="W35" s="1068"/>
      <c r="X35" s="1068"/>
      <c r="Y35" s="1068"/>
      <c r="Z35" s="1068"/>
      <c r="AA35" s="1068">
        <v>912</v>
      </c>
      <c r="AB35" s="1068"/>
      <c r="AC35" s="1068"/>
      <c r="AD35" s="1068"/>
      <c r="AE35" s="1069"/>
      <c r="AF35" s="1064">
        <v>4936</v>
      </c>
      <c r="AG35" s="1065"/>
      <c r="AH35" s="1065"/>
      <c r="AI35" s="1065"/>
      <c r="AJ35" s="1066"/>
      <c r="AK35" s="1009" t="s">
        <v>586</v>
      </c>
      <c r="AL35" s="1000"/>
      <c r="AM35" s="1000"/>
      <c r="AN35" s="1000"/>
      <c r="AO35" s="1000"/>
      <c r="AP35" s="1000">
        <v>16489</v>
      </c>
      <c r="AQ35" s="1000"/>
      <c r="AR35" s="1000"/>
      <c r="AS35" s="1000"/>
      <c r="AT35" s="1000"/>
      <c r="AU35" s="1000" t="s">
        <v>586</v>
      </c>
      <c r="AV35" s="1000"/>
      <c r="AW35" s="1000"/>
      <c r="AX35" s="1000"/>
      <c r="AY35" s="1000"/>
      <c r="AZ35" s="1070" t="s">
        <v>586</v>
      </c>
      <c r="BA35" s="1070"/>
      <c r="BB35" s="1070"/>
      <c r="BC35" s="1070"/>
      <c r="BD35" s="1070"/>
      <c r="BE35" s="1001" t="s">
        <v>409</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c r="A36" s="238">
        <v>9</v>
      </c>
      <c r="B36" s="1059" t="s">
        <v>411</v>
      </c>
      <c r="C36" s="1060"/>
      <c r="D36" s="1060"/>
      <c r="E36" s="1060"/>
      <c r="F36" s="1060"/>
      <c r="G36" s="1060"/>
      <c r="H36" s="1060"/>
      <c r="I36" s="1060"/>
      <c r="J36" s="1060"/>
      <c r="K36" s="1060"/>
      <c r="L36" s="1060"/>
      <c r="M36" s="1060"/>
      <c r="N36" s="1060"/>
      <c r="O36" s="1060"/>
      <c r="P36" s="1061"/>
      <c r="Q36" s="1067">
        <v>1775</v>
      </c>
      <c r="R36" s="1068"/>
      <c r="S36" s="1068"/>
      <c r="T36" s="1068"/>
      <c r="U36" s="1068"/>
      <c r="V36" s="1068">
        <v>1736</v>
      </c>
      <c r="W36" s="1068"/>
      <c r="X36" s="1068"/>
      <c r="Y36" s="1068"/>
      <c r="Z36" s="1068"/>
      <c r="AA36" s="1068">
        <v>39</v>
      </c>
      <c r="AB36" s="1068"/>
      <c r="AC36" s="1068"/>
      <c r="AD36" s="1068"/>
      <c r="AE36" s="1069"/>
      <c r="AF36" s="1064">
        <v>170</v>
      </c>
      <c r="AG36" s="1065"/>
      <c r="AH36" s="1065"/>
      <c r="AI36" s="1065"/>
      <c r="AJ36" s="1066"/>
      <c r="AK36" s="1009">
        <v>827</v>
      </c>
      <c r="AL36" s="1000"/>
      <c r="AM36" s="1000"/>
      <c r="AN36" s="1000"/>
      <c r="AO36" s="1000"/>
      <c r="AP36" s="1000">
        <v>8290</v>
      </c>
      <c r="AQ36" s="1000"/>
      <c r="AR36" s="1000"/>
      <c r="AS36" s="1000"/>
      <c r="AT36" s="1000"/>
      <c r="AU36" s="1000">
        <v>4966</v>
      </c>
      <c r="AV36" s="1000"/>
      <c r="AW36" s="1000"/>
      <c r="AX36" s="1000"/>
      <c r="AY36" s="1000"/>
      <c r="AZ36" s="1070" t="s">
        <v>586</v>
      </c>
      <c r="BA36" s="1070"/>
      <c r="BB36" s="1070"/>
      <c r="BC36" s="1070"/>
      <c r="BD36" s="1070"/>
      <c r="BE36" s="1001" t="s">
        <v>409</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c r="A37" s="238">
        <v>10</v>
      </c>
      <c r="B37" s="1059" t="s">
        <v>412</v>
      </c>
      <c r="C37" s="1060"/>
      <c r="D37" s="1060"/>
      <c r="E37" s="1060"/>
      <c r="F37" s="1060"/>
      <c r="G37" s="1060"/>
      <c r="H37" s="1060"/>
      <c r="I37" s="1060"/>
      <c r="J37" s="1060"/>
      <c r="K37" s="1060"/>
      <c r="L37" s="1060"/>
      <c r="M37" s="1060"/>
      <c r="N37" s="1060"/>
      <c r="O37" s="1060"/>
      <c r="P37" s="1061"/>
      <c r="Q37" s="1067">
        <v>610</v>
      </c>
      <c r="R37" s="1068"/>
      <c r="S37" s="1068"/>
      <c r="T37" s="1068"/>
      <c r="U37" s="1068"/>
      <c r="V37" s="1068">
        <v>401</v>
      </c>
      <c r="W37" s="1068"/>
      <c r="X37" s="1068"/>
      <c r="Y37" s="1068"/>
      <c r="Z37" s="1068"/>
      <c r="AA37" s="1068">
        <v>210</v>
      </c>
      <c r="AB37" s="1068"/>
      <c r="AC37" s="1068"/>
      <c r="AD37" s="1068"/>
      <c r="AE37" s="1069"/>
      <c r="AF37" s="1064">
        <v>210</v>
      </c>
      <c r="AG37" s="1065"/>
      <c r="AH37" s="1065"/>
      <c r="AI37" s="1065"/>
      <c r="AJ37" s="1066"/>
      <c r="AK37" s="1009" t="s">
        <v>586</v>
      </c>
      <c r="AL37" s="1000"/>
      <c r="AM37" s="1000"/>
      <c r="AN37" s="1000"/>
      <c r="AO37" s="1000"/>
      <c r="AP37" s="1000">
        <v>630</v>
      </c>
      <c r="AQ37" s="1000"/>
      <c r="AR37" s="1000"/>
      <c r="AS37" s="1000"/>
      <c r="AT37" s="1000"/>
      <c r="AU37" s="1000" t="s">
        <v>586</v>
      </c>
      <c r="AV37" s="1000"/>
      <c r="AW37" s="1000"/>
      <c r="AX37" s="1000"/>
      <c r="AY37" s="1000"/>
      <c r="AZ37" s="1070" t="s">
        <v>586</v>
      </c>
      <c r="BA37" s="1070"/>
      <c r="BB37" s="1070"/>
      <c r="BC37" s="1070"/>
      <c r="BD37" s="1070"/>
      <c r="BE37" s="1001" t="s">
        <v>413</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c r="A38" s="238">
        <v>11</v>
      </c>
      <c r="B38" s="1059" t="s">
        <v>414</v>
      </c>
      <c r="C38" s="1060"/>
      <c r="D38" s="1060"/>
      <c r="E38" s="1060"/>
      <c r="F38" s="1060"/>
      <c r="G38" s="1060"/>
      <c r="H38" s="1060"/>
      <c r="I38" s="1060"/>
      <c r="J38" s="1060"/>
      <c r="K38" s="1060"/>
      <c r="L38" s="1060"/>
      <c r="M38" s="1060"/>
      <c r="N38" s="1060"/>
      <c r="O38" s="1060"/>
      <c r="P38" s="1061"/>
      <c r="Q38" s="1067">
        <v>2437</v>
      </c>
      <c r="R38" s="1068"/>
      <c r="S38" s="1068"/>
      <c r="T38" s="1068"/>
      <c r="U38" s="1068"/>
      <c r="V38" s="1068">
        <v>2041</v>
      </c>
      <c r="W38" s="1068"/>
      <c r="X38" s="1068"/>
      <c r="Y38" s="1068"/>
      <c r="Z38" s="1068"/>
      <c r="AA38" s="1068">
        <v>396</v>
      </c>
      <c r="AB38" s="1068"/>
      <c r="AC38" s="1068"/>
      <c r="AD38" s="1068"/>
      <c r="AE38" s="1069"/>
      <c r="AF38" s="1064">
        <v>211</v>
      </c>
      <c r="AG38" s="1065"/>
      <c r="AH38" s="1065"/>
      <c r="AI38" s="1065"/>
      <c r="AJ38" s="1066"/>
      <c r="AK38" s="1009" t="s">
        <v>586</v>
      </c>
      <c r="AL38" s="1000"/>
      <c r="AM38" s="1000"/>
      <c r="AN38" s="1000"/>
      <c r="AO38" s="1000"/>
      <c r="AP38" s="1000">
        <v>7342</v>
      </c>
      <c r="AQ38" s="1000"/>
      <c r="AR38" s="1000"/>
      <c r="AS38" s="1000"/>
      <c r="AT38" s="1000"/>
      <c r="AU38" s="1000" t="s">
        <v>586</v>
      </c>
      <c r="AV38" s="1000"/>
      <c r="AW38" s="1000"/>
      <c r="AX38" s="1000"/>
      <c r="AY38" s="1000"/>
      <c r="AZ38" s="1070" t="s">
        <v>586</v>
      </c>
      <c r="BA38" s="1070"/>
      <c r="BB38" s="1070"/>
      <c r="BC38" s="1070"/>
      <c r="BD38" s="1070"/>
      <c r="BE38" s="1001" t="s">
        <v>415</v>
      </c>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c r="A39" s="238">
        <v>12</v>
      </c>
      <c r="B39" s="1059" t="s">
        <v>416</v>
      </c>
      <c r="C39" s="1060"/>
      <c r="D39" s="1060"/>
      <c r="E39" s="1060"/>
      <c r="F39" s="1060"/>
      <c r="G39" s="1060"/>
      <c r="H39" s="1060"/>
      <c r="I39" s="1060"/>
      <c r="J39" s="1060"/>
      <c r="K39" s="1060"/>
      <c r="L39" s="1060"/>
      <c r="M39" s="1060"/>
      <c r="N39" s="1060"/>
      <c r="O39" s="1060"/>
      <c r="P39" s="1061"/>
      <c r="Q39" s="1067">
        <v>1157</v>
      </c>
      <c r="R39" s="1068"/>
      <c r="S39" s="1068"/>
      <c r="T39" s="1068"/>
      <c r="U39" s="1068"/>
      <c r="V39" s="1068">
        <v>446</v>
      </c>
      <c r="W39" s="1068"/>
      <c r="X39" s="1068"/>
      <c r="Y39" s="1068"/>
      <c r="Z39" s="1068"/>
      <c r="AA39" s="1068">
        <v>711</v>
      </c>
      <c r="AB39" s="1068"/>
      <c r="AC39" s="1068"/>
      <c r="AD39" s="1068"/>
      <c r="AE39" s="1069"/>
      <c r="AF39" s="1064">
        <v>711</v>
      </c>
      <c r="AG39" s="1065"/>
      <c r="AH39" s="1065"/>
      <c r="AI39" s="1065"/>
      <c r="AJ39" s="1066"/>
      <c r="AK39" s="1009" t="s">
        <v>586</v>
      </c>
      <c r="AL39" s="1000"/>
      <c r="AM39" s="1000"/>
      <c r="AN39" s="1000"/>
      <c r="AO39" s="1000"/>
      <c r="AP39" s="1000">
        <v>3719</v>
      </c>
      <c r="AQ39" s="1000"/>
      <c r="AR39" s="1000"/>
      <c r="AS39" s="1000"/>
      <c r="AT39" s="1000"/>
      <c r="AU39" s="1000">
        <v>3007</v>
      </c>
      <c r="AV39" s="1000"/>
      <c r="AW39" s="1000"/>
      <c r="AX39" s="1000"/>
      <c r="AY39" s="1000"/>
      <c r="AZ39" s="1070" t="s">
        <v>586</v>
      </c>
      <c r="BA39" s="1070"/>
      <c r="BB39" s="1070"/>
      <c r="BC39" s="1070"/>
      <c r="BD39" s="1070"/>
      <c r="BE39" s="1001" t="s">
        <v>413</v>
      </c>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c r="A40" s="234">
        <v>13</v>
      </c>
      <c r="B40" s="1059" t="s">
        <v>417</v>
      </c>
      <c r="C40" s="1060"/>
      <c r="D40" s="1060"/>
      <c r="E40" s="1060"/>
      <c r="F40" s="1060"/>
      <c r="G40" s="1060"/>
      <c r="H40" s="1060"/>
      <c r="I40" s="1060"/>
      <c r="J40" s="1060"/>
      <c r="K40" s="1060"/>
      <c r="L40" s="1060"/>
      <c r="M40" s="1060"/>
      <c r="N40" s="1060"/>
      <c r="O40" s="1060"/>
      <c r="P40" s="1061"/>
      <c r="Q40" s="1067">
        <v>107</v>
      </c>
      <c r="R40" s="1068"/>
      <c r="S40" s="1068"/>
      <c r="T40" s="1068"/>
      <c r="U40" s="1068"/>
      <c r="V40" s="1068">
        <v>99</v>
      </c>
      <c r="W40" s="1068"/>
      <c r="X40" s="1068"/>
      <c r="Y40" s="1068"/>
      <c r="Z40" s="1068"/>
      <c r="AA40" s="1068">
        <v>8</v>
      </c>
      <c r="AB40" s="1068"/>
      <c r="AC40" s="1068"/>
      <c r="AD40" s="1068"/>
      <c r="AE40" s="1069"/>
      <c r="AF40" s="1064">
        <v>0</v>
      </c>
      <c r="AG40" s="1065"/>
      <c r="AH40" s="1065"/>
      <c r="AI40" s="1065"/>
      <c r="AJ40" s="1066"/>
      <c r="AK40" s="1009">
        <v>84</v>
      </c>
      <c r="AL40" s="1000"/>
      <c r="AM40" s="1000"/>
      <c r="AN40" s="1000"/>
      <c r="AO40" s="1000"/>
      <c r="AP40" s="1000" t="s">
        <v>586</v>
      </c>
      <c r="AQ40" s="1000"/>
      <c r="AR40" s="1000"/>
      <c r="AS40" s="1000"/>
      <c r="AT40" s="1000"/>
      <c r="AU40" s="1000" t="s">
        <v>586</v>
      </c>
      <c r="AV40" s="1000"/>
      <c r="AW40" s="1000"/>
      <c r="AX40" s="1000"/>
      <c r="AY40" s="1000"/>
      <c r="AZ40" s="1070" t="s">
        <v>586</v>
      </c>
      <c r="BA40" s="1070"/>
      <c r="BB40" s="1070"/>
      <c r="BC40" s="1070"/>
      <c r="BD40" s="1070"/>
      <c r="BE40" s="1001" t="s">
        <v>418</v>
      </c>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419</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c r="A63" s="236" t="s">
        <v>390</v>
      </c>
      <c r="B63" s="966" t="s">
        <v>420</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9505</v>
      </c>
      <c r="AG63" s="988"/>
      <c r="AH63" s="988"/>
      <c r="AI63" s="988"/>
      <c r="AJ63" s="1051"/>
      <c r="AK63" s="1052"/>
      <c r="AL63" s="992"/>
      <c r="AM63" s="992"/>
      <c r="AN63" s="992"/>
      <c r="AO63" s="992"/>
      <c r="AP63" s="988">
        <v>49713</v>
      </c>
      <c r="AQ63" s="988"/>
      <c r="AR63" s="988"/>
      <c r="AS63" s="988"/>
      <c r="AT63" s="988"/>
      <c r="AU63" s="988">
        <v>11636</v>
      </c>
      <c r="AV63" s="988"/>
      <c r="AW63" s="988"/>
      <c r="AX63" s="988"/>
      <c r="AY63" s="988"/>
      <c r="AZ63" s="1046"/>
      <c r="BA63" s="1046"/>
      <c r="BB63" s="1046"/>
      <c r="BC63" s="1046"/>
      <c r="BD63" s="1046"/>
      <c r="BE63" s="989"/>
      <c r="BF63" s="989"/>
      <c r="BG63" s="989"/>
      <c r="BH63" s="989"/>
      <c r="BI63" s="990"/>
      <c r="BJ63" s="1047" t="s">
        <v>128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c r="A66" s="1024" t="s">
        <v>422</v>
      </c>
      <c r="B66" s="1025"/>
      <c r="C66" s="1025"/>
      <c r="D66" s="1025"/>
      <c r="E66" s="1025"/>
      <c r="F66" s="1025"/>
      <c r="G66" s="1025"/>
      <c r="H66" s="1025"/>
      <c r="I66" s="1025"/>
      <c r="J66" s="1025"/>
      <c r="K66" s="1025"/>
      <c r="L66" s="1025"/>
      <c r="M66" s="1025"/>
      <c r="N66" s="1025"/>
      <c r="O66" s="1025"/>
      <c r="P66" s="1026"/>
      <c r="Q66" s="1030" t="s">
        <v>394</v>
      </c>
      <c r="R66" s="1031"/>
      <c r="S66" s="1031"/>
      <c r="T66" s="1031"/>
      <c r="U66" s="1032"/>
      <c r="V66" s="1030" t="s">
        <v>395</v>
      </c>
      <c r="W66" s="1031"/>
      <c r="X66" s="1031"/>
      <c r="Y66" s="1031"/>
      <c r="Z66" s="1032"/>
      <c r="AA66" s="1030" t="s">
        <v>396</v>
      </c>
      <c r="AB66" s="1031"/>
      <c r="AC66" s="1031"/>
      <c r="AD66" s="1031"/>
      <c r="AE66" s="1032"/>
      <c r="AF66" s="1036" t="s">
        <v>397</v>
      </c>
      <c r="AG66" s="1037"/>
      <c r="AH66" s="1037"/>
      <c r="AI66" s="1037"/>
      <c r="AJ66" s="1038"/>
      <c r="AK66" s="1030" t="s">
        <v>423</v>
      </c>
      <c r="AL66" s="1025"/>
      <c r="AM66" s="1025"/>
      <c r="AN66" s="1025"/>
      <c r="AO66" s="1026"/>
      <c r="AP66" s="1030" t="s">
        <v>424</v>
      </c>
      <c r="AQ66" s="1031"/>
      <c r="AR66" s="1031"/>
      <c r="AS66" s="1031"/>
      <c r="AT66" s="1032"/>
      <c r="AU66" s="1030" t="s">
        <v>425</v>
      </c>
      <c r="AV66" s="1031"/>
      <c r="AW66" s="1031"/>
      <c r="AX66" s="1031"/>
      <c r="AY66" s="1032"/>
      <c r="AZ66" s="1030" t="s">
        <v>375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c r="A68" s="232">
        <v>1</v>
      </c>
      <c r="B68" s="1014" t="s">
        <v>591</v>
      </c>
      <c r="C68" s="1015"/>
      <c r="D68" s="1015"/>
      <c r="E68" s="1015"/>
      <c r="F68" s="1015"/>
      <c r="G68" s="1015"/>
      <c r="H68" s="1015"/>
      <c r="I68" s="1015"/>
      <c r="J68" s="1015"/>
      <c r="K68" s="1015"/>
      <c r="L68" s="1015"/>
      <c r="M68" s="1015"/>
      <c r="N68" s="1015"/>
      <c r="O68" s="1015"/>
      <c r="P68" s="1016"/>
      <c r="Q68" s="1017">
        <v>8128</v>
      </c>
      <c r="R68" s="1011"/>
      <c r="S68" s="1011"/>
      <c r="T68" s="1011"/>
      <c r="U68" s="1011"/>
      <c r="V68" s="1011">
        <v>7814</v>
      </c>
      <c r="W68" s="1011"/>
      <c r="X68" s="1011"/>
      <c r="Y68" s="1011"/>
      <c r="Z68" s="1011"/>
      <c r="AA68" s="1011">
        <v>314</v>
      </c>
      <c r="AB68" s="1011"/>
      <c r="AC68" s="1011"/>
      <c r="AD68" s="1011"/>
      <c r="AE68" s="1011"/>
      <c r="AF68" s="1011">
        <v>314</v>
      </c>
      <c r="AG68" s="1011"/>
      <c r="AH68" s="1011"/>
      <c r="AI68" s="1011"/>
      <c r="AJ68" s="1011"/>
      <c r="AK68" s="1011">
        <v>3300</v>
      </c>
      <c r="AL68" s="1011"/>
      <c r="AM68" s="1011"/>
      <c r="AN68" s="1011"/>
      <c r="AO68" s="1011"/>
      <c r="AP68" s="1011" t="s">
        <v>600</v>
      </c>
      <c r="AQ68" s="1011"/>
      <c r="AR68" s="1011"/>
      <c r="AS68" s="1011"/>
      <c r="AT68" s="1011"/>
      <c r="AU68" s="1011" t="s">
        <v>600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c r="A69" s="234">
        <v>2</v>
      </c>
      <c r="B69" s="1003" t="s">
        <v>592</v>
      </c>
      <c r="C69" s="1004"/>
      <c r="D69" s="1004"/>
      <c r="E69" s="1004"/>
      <c r="F69" s="1004"/>
      <c r="G69" s="1004"/>
      <c r="H69" s="1004"/>
      <c r="I69" s="1004"/>
      <c r="J69" s="1004"/>
      <c r="K69" s="1004"/>
      <c r="L69" s="1004"/>
      <c r="M69" s="1004"/>
      <c r="N69" s="1004"/>
      <c r="O69" s="1004"/>
      <c r="P69" s="1005"/>
      <c r="Q69" s="1006">
        <v>529</v>
      </c>
      <c r="R69" s="1000"/>
      <c r="S69" s="1000"/>
      <c r="T69" s="1000"/>
      <c r="U69" s="1000"/>
      <c r="V69" s="1000">
        <v>526</v>
      </c>
      <c r="W69" s="1000"/>
      <c r="X69" s="1000"/>
      <c r="Y69" s="1000"/>
      <c r="Z69" s="1000"/>
      <c r="AA69" s="1000">
        <v>3</v>
      </c>
      <c r="AB69" s="1000"/>
      <c r="AC69" s="1000"/>
      <c r="AD69" s="1000"/>
      <c r="AE69" s="1000"/>
      <c r="AF69" s="1000">
        <v>3</v>
      </c>
      <c r="AG69" s="1000"/>
      <c r="AH69" s="1000"/>
      <c r="AI69" s="1000"/>
      <c r="AJ69" s="1000"/>
      <c r="AK69" s="1000" t="s">
        <v>600</v>
      </c>
      <c r="AL69" s="1000"/>
      <c r="AM69" s="1000"/>
      <c r="AN69" s="1000"/>
      <c r="AO69" s="1000"/>
      <c r="AP69" s="1000" t="s">
        <v>600</v>
      </c>
      <c r="AQ69" s="1000"/>
      <c r="AR69" s="1000"/>
      <c r="AS69" s="1000"/>
      <c r="AT69" s="1000"/>
      <c r="AU69" s="1000" t="s">
        <v>600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c r="A70" s="234">
        <v>3</v>
      </c>
      <c r="B70" s="1003" t="s">
        <v>593</v>
      </c>
      <c r="C70" s="1004"/>
      <c r="D70" s="1004"/>
      <c r="E70" s="1004"/>
      <c r="F70" s="1004"/>
      <c r="G70" s="1004"/>
      <c r="H70" s="1004"/>
      <c r="I70" s="1004"/>
      <c r="J70" s="1004"/>
      <c r="K70" s="1004"/>
      <c r="L70" s="1004"/>
      <c r="M70" s="1004"/>
      <c r="N70" s="1004"/>
      <c r="O70" s="1004"/>
      <c r="P70" s="1005"/>
      <c r="Q70" s="1006">
        <v>33</v>
      </c>
      <c r="R70" s="1000"/>
      <c r="S70" s="1000"/>
      <c r="T70" s="1000"/>
      <c r="U70" s="1000"/>
      <c r="V70" s="1000">
        <v>29</v>
      </c>
      <c r="W70" s="1000"/>
      <c r="X70" s="1000"/>
      <c r="Y70" s="1000"/>
      <c r="Z70" s="1000"/>
      <c r="AA70" s="1000">
        <v>4</v>
      </c>
      <c r="AB70" s="1000"/>
      <c r="AC70" s="1000"/>
      <c r="AD70" s="1000"/>
      <c r="AE70" s="1000"/>
      <c r="AF70" s="1000">
        <v>4</v>
      </c>
      <c r="AG70" s="1000"/>
      <c r="AH70" s="1000"/>
      <c r="AI70" s="1000"/>
      <c r="AJ70" s="1000"/>
      <c r="AK70" s="1000" t="s">
        <v>600</v>
      </c>
      <c r="AL70" s="1000"/>
      <c r="AM70" s="1000"/>
      <c r="AN70" s="1000"/>
      <c r="AO70" s="1000"/>
      <c r="AP70" s="1000" t="s">
        <v>600</v>
      </c>
      <c r="AQ70" s="1000"/>
      <c r="AR70" s="1000"/>
      <c r="AS70" s="1000"/>
      <c r="AT70" s="1000"/>
      <c r="AU70" s="1000" t="s">
        <v>600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c r="A71" s="234">
        <v>4</v>
      </c>
      <c r="B71" s="1003" t="s">
        <v>594</v>
      </c>
      <c r="C71" s="1004"/>
      <c r="D71" s="1004"/>
      <c r="E71" s="1004"/>
      <c r="F71" s="1004"/>
      <c r="G71" s="1004"/>
      <c r="H71" s="1004"/>
      <c r="I71" s="1004"/>
      <c r="J71" s="1004"/>
      <c r="K71" s="1004"/>
      <c r="L71" s="1004"/>
      <c r="M71" s="1004"/>
      <c r="N71" s="1004"/>
      <c r="O71" s="1004"/>
      <c r="P71" s="1005"/>
      <c r="Q71" s="1006">
        <v>738</v>
      </c>
      <c r="R71" s="1000"/>
      <c r="S71" s="1000"/>
      <c r="T71" s="1000"/>
      <c r="U71" s="1000"/>
      <c r="V71" s="1000">
        <v>736</v>
      </c>
      <c r="W71" s="1000"/>
      <c r="X71" s="1000"/>
      <c r="Y71" s="1000"/>
      <c r="Z71" s="1000"/>
      <c r="AA71" s="1000">
        <v>3</v>
      </c>
      <c r="AB71" s="1000"/>
      <c r="AC71" s="1000"/>
      <c r="AD71" s="1000"/>
      <c r="AE71" s="1000"/>
      <c r="AF71" s="1000">
        <v>3</v>
      </c>
      <c r="AG71" s="1000"/>
      <c r="AH71" s="1000"/>
      <c r="AI71" s="1000"/>
      <c r="AJ71" s="1000"/>
      <c r="AK71" s="1000">
        <v>571</v>
      </c>
      <c r="AL71" s="1000"/>
      <c r="AM71" s="1000"/>
      <c r="AN71" s="1000"/>
      <c r="AO71" s="1000"/>
      <c r="AP71" s="1000" t="s">
        <v>600</v>
      </c>
      <c r="AQ71" s="1000"/>
      <c r="AR71" s="1000"/>
      <c r="AS71" s="1000"/>
      <c r="AT71" s="1000"/>
      <c r="AU71" s="1000" t="s">
        <v>600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c r="A72" s="234">
        <v>5</v>
      </c>
      <c r="B72" s="1003" t="s">
        <v>595</v>
      </c>
      <c r="C72" s="1004"/>
      <c r="D72" s="1004"/>
      <c r="E72" s="1004"/>
      <c r="F72" s="1004"/>
      <c r="G72" s="1004"/>
      <c r="H72" s="1004"/>
      <c r="I72" s="1004"/>
      <c r="J72" s="1004"/>
      <c r="K72" s="1004"/>
      <c r="L72" s="1004"/>
      <c r="M72" s="1004"/>
      <c r="N72" s="1004"/>
      <c r="O72" s="1004"/>
      <c r="P72" s="1005"/>
      <c r="Q72" s="1006">
        <v>1</v>
      </c>
      <c r="R72" s="1000"/>
      <c r="S72" s="1000"/>
      <c r="T72" s="1000"/>
      <c r="U72" s="1000"/>
      <c r="V72" s="1000">
        <v>0</v>
      </c>
      <c r="W72" s="1000"/>
      <c r="X72" s="1000"/>
      <c r="Y72" s="1000"/>
      <c r="Z72" s="1000"/>
      <c r="AA72" s="1000">
        <v>0</v>
      </c>
      <c r="AB72" s="1000"/>
      <c r="AC72" s="1000"/>
      <c r="AD72" s="1000"/>
      <c r="AE72" s="1000"/>
      <c r="AF72" s="1000">
        <v>0</v>
      </c>
      <c r="AG72" s="1000"/>
      <c r="AH72" s="1000"/>
      <c r="AI72" s="1000"/>
      <c r="AJ72" s="1000"/>
      <c r="AK72" s="1000" t="s">
        <v>600</v>
      </c>
      <c r="AL72" s="1000"/>
      <c r="AM72" s="1000"/>
      <c r="AN72" s="1000"/>
      <c r="AO72" s="1000"/>
      <c r="AP72" s="1000" t="s">
        <v>600</v>
      </c>
      <c r="AQ72" s="1000"/>
      <c r="AR72" s="1000"/>
      <c r="AS72" s="1000"/>
      <c r="AT72" s="1000"/>
      <c r="AU72" s="1000" t="s">
        <v>600</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c r="A73" s="234">
        <v>6</v>
      </c>
      <c r="B73" s="1003" t="s">
        <v>596</v>
      </c>
      <c r="C73" s="1004"/>
      <c r="D73" s="1004"/>
      <c r="E73" s="1004"/>
      <c r="F73" s="1004"/>
      <c r="G73" s="1004"/>
      <c r="H73" s="1004"/>
      <c r="I73" s="1004"/>
      <c r="J73" s="1004"/>
      <c r="K73" s="1004"/>
      <c r="L73" s="1004"/>
      <c r="M73" s="1004"/>
      <c r="N73" s="1004"/>
      <c r="O73" s="1004"/>
      <c r="P73" s="1005"/>
      <c r="Q73" s="1006">
        <v>37</v>
      </c>
      <c r="R73" s="1000"/>
      <c r="S73" s="1000"/>
      <c r="T73" s="1000"/>
      <c r="U73" s="1000"/>
      <c r="V73" s="1000">
        <v>37</v>
      </c>
      <c r="W73" s="1000"/>
      <c r="X73" s="1000"/>
      <c r="Y73" s="1000"/>
      <c r="Z73" s="1000"/>
      <c r="AA73" s="1000">
        <v>0</v>
      </c>
      <c r="AB73" s="1000"/>
      <c r="AC73" s="1000"/>
      <c r="AD73" s="1000"/>
      <c r="AE73" s="1000"/>
      <c r="AF73" s="1000">
        <v>0</v>
      </c>
      <c r="AG73" s="1000"/>
      <c r="AH73" s="1000"/>
      <c r="AI73" s="1000"/>
      <c r="AJ73" s="1000"/>
      <c r="AK73" s="1000" t="s">
        <v>600</v>
      </c>
      <c r="AL73" s="1000"/>
      <c r="AM73" s="1000"/>
      <c r="AN73" s="1000"/>
      <c r="AO73" s="1000"/>
      <c r="AP73" s="1000" t="s">
        <v>600</v>
      </c>
      <c r="AQ73" s="1000"/>
      <c r="AR73" s="1000"/>
      <c r="AS73" s="1000"/>
      <c r="AT73" s="1000"/>
      <c r="AU73" s="1000" t="s">
        <v>600</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c r="A74" s="234">
        <v>7</v>
      </c>
      <c r="B74" s="1003" t="s">
        <v>597</v>
      </c>
      <c r="C74" s="1004"/>
      <c r="D74" s="1004"/>
      <c r="E74" s="1004"/>
      <c r="F74" s="1004"/>
      <c r="G74" s="1004"/>
      <c r="H74" s="1004"/>
      <c r="I74" s="1004"/>
      <c r="J74" s="1004"/>
      <c r="K74" s="1004"/>
      <c r="L74" s="1004"/>
      <c r="M74" s="1004"/>
      <c r="N74" s="1004"/>
      <c r="O74" s="1004"/>
      <c r="P74" s="1005"/>
      <c r="Q74" s="1006">
        <v>163</v>
      </c>
      <c r="R74" s="1000"/>
      <c r="S74" s="1000"/>
      <c r="T74" s="1000"/>
      <c r="U74" s="1000"/>
      <c r="V74" s="1000">
        <v>96</v>
      </c>
      <c r="W74" s="1000"/>
      <c r="X74" s="1000"/>
      <c r="Y74" s="1000"/>
      <c r="Z74" s="1000"/>
      <c r="AA74" s="1000">
        <v>68</v>
      </c>
      <c r="AB74" s="1000"/>
      <c r="AC74" s="1000"/>
      <c r="AD74" s="1000"/>
      <c r="AE74" s="1000"/>
      <c r="AF74" s="1000">
        <v>68</v>
      </c>
      <c r="AG74" s="1000"/>
      <c r="AH74" s="1000"/>
      <c r="AI74" s="1000"/>
      <c r="AJ74" s="1000"/>
      <c r="AK74" s="1000" t="s">
        <v>600</v>
      </c>
      <c r="AL74" s="1000"/>
      <c r="AM74" s="1000"/>
      <c r="AN74" s="1000"/>
      <c r="AO74" s="1000"/>
      <c r="AP74" s="1000" t="s">
        <v>600</v>
      </c>
      <c r="AQ74" s="1000"/>
      <c r="AR74" s="1000"/>
      <c r="AS74" s="1000"/>
      <c r="AT74" s="1000"/>
      <c r="AU74" s="1000" t="s">
        <v>600</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c r="A75" s="234">
        <v>8</v>
      </c>
      <c r="B75" s="1003" t="s">
        <v>598</v>
      </c>
      <c r="C75" s="1004"/>
      <c r="D75" s="1004"/>
      <c r="E75" s="1004"/>
      <c r="F75" s="1004"/>
      <c r="G75" s="1004"/>
      <c r="H75" s="1004"/>
      <c r="I75" s="1004"/>
      <c r="J75" s="1004"/>
      <c r="K75" s="1004"/>
      <c r="L75" s="1004"/>
      <c r="M75" s="1004"/>
      <c r="N75" s="1004"/>
      <c r="O75" s="1004"/>
      <c r="P75" s="1005"/>
      <c r="Q75" s="1007">
        <v>82</v>
      </c>
      <c r="R75" s="1008"/>
      <c r="S75" s="1008"/>
      <c r="T75" s="1008"/>
      <c r="U75" s="1009"/>
      <c r="V75" s="1010">
        <v>68</v>
      </c>
      <c r="W75" s="1008"/>
      <c r="X75" s="1008"/>
      <c r="Y75" s="1008"/>
      <c r="Z75" s="1009"/>
      <c r="AA75" s="1010">
        <v>14</v>
      </c>
      <c r="AB75" s="1008"/>
      <c r="AC75" s="1008"/>
      <c r="AD75" s="1008"/>
      <c r="AE75" s="1009"/>
      <c r="AF75" s="1010">
        <v>14</v>
      </c>
      <c r="AG75" s="1008"/>
      <c r="AH75" s="1008"/>
      <c r="AI75" s="1008"/>
      <c r="AJ75" s="1009"/>
      <c r="AK75" s="1010" t="s">
        <v>601</v>
      </c>
      <c r="AL75" s="1008"/>
      <c r="AM75" s="1008"/>
      <c r="AN75" s="1008"/>
      <c r="AO75" s="1009"/>
      <c r="AP75" s="1010" t="s">
        <v>601</v>
      </c>
      <c r="AQ75" s="1008"/>
      <c r="AR75" s="1008"/>
      <c r="AS75" s="1008"/>
      <c r="AT75" s="1009"/>
      <c r="AU75" s="1010" t="s">
        <v>601</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c r="A76" s="234">
        <v>9</v>
      </c>
      <c r="B76" s="1003" t="s">
        <v>599</v>
      </c>
      <c r="C76" s="1004"/>
      <c r="D76" s="1004"/>
      <c r="E76" s="1004"/>
      <c r="F76" s="1004"/>
      <c r="G76" s="1004"/>
      <c r="H76" s="1004"/>
      <c r="I76" s="1004"/>
      <c r="J76" s="1004"/>
      <c r="K76" s="1004"/>
      <c r="L76" s="1004"/>
      <c r="M76" s="1004"/>
      <c r="N76" s="1004"/>
      <c r="O76" s="1004"/>
      <c r="P76" s="1005"/>
      <c r="Q76" s="1007">
        <v>225844</v>
      </c>
      <c r="R76" s="1008"/>
      <c r="S76" s="1008"/>
      <c r="T76" s="1008"/>
      <c r="U76" s="1009"/>
      <c r="V76" s="1010">
        <v>215538</v>
      </c>
      <c r="W76" s="1008"/>
      <c r="X76" s="1008"/>
      <c r="Y76" s="1008"/>
      <c r="Z76" s="1009"/>
      <c r="AA76" s="1010">
        <v>10306</v>
      </c>
      <c r="AB76" s="1008"/>
      <c r="AC76" s="1008"/>
      <c r="AD76" s="1008"/>
      <c r="AE76" s="1009"/>
      <c r="AF76" s="1010">
        <v>10306</v>
      </c>
      <c r="AG76" s="1008"/>
      <c r="AH76" s="1008"/>
      <c r="AI76" s="1008"/>
      <c r="AJ76" s="1009"/>
      <c r="AK76" s="1010" t="s">
        <v>601</v>
      </c>
      <c r="AL76" s="1008"/>
      <c r="AM76" s="1008"/>
      <c r="AN76" s="1008"/>
      <c r="AO76" s="1009"/>
      <c r="AP76" s="1010" t="s">
        <v>601</v>
      </c>
      <c r="AQ76" s="1008"/>
      <c r="AR76" s="1008"/>
      <c r="AS76" s="1008"/>
      <c r="AT76" s="1009"/>
      <c r="AU76" s="1010" t="s">
        <v>601</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c r="A88" s="236" t="s">
        <v>390</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10712</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236</v>
      </c>
      <c r="CS102" s="982"/>
      <c r="CT102" s="982"/>
      <c r="CU102" s="982"/>
      <c r="CV102" s="983"/>
      <c r="CW102" s="981">
        <v>608</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302</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302</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302</v>
      </c>
      <c r="DR109" s="925"/>
      <c r="DS109" s="925"/>
      <c r="DT109" s="925"/>
      <c r="DU109" s="926"/>
      <c r="DV109" s="927" t="s">
        <v>437</v>
      </c>
      <c r="DW109" s="925"/>
      <c r="DX109" s="925"/>
      <c r="DY109" s="925"/>
      <c r="DZ109" s="958"/>
    </row>
    <row r="110" spans="1:131" s="226" customFormat="1" ht="26.25" customHeight="1">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4844058</v>
      </c>
      <c r="AB110" s="918"/>
      <c r="AC110" s="918"/>
      <c r="AD110" s="918"/>
      <c r="AE110" s="919"/>
      <c r="AF110" s="920">
        <v>5076429</v>
      </c>
      <c r="AG110" s="918"/>
      <c r="AH110" s="918"/>
      <c r="AI110" s="918"/>
      <c r="AJ110" s="919"/>
      <c r="AK110" s="920">
        <v>5034588</v>
      </c>
      <c r="AL110" s="918"/>
      <c r="AM110" s="918"/>
      <c r="AN110" s="918"/>
      <c r="AO110" s="919"/>
      <c r="AP110" s="921">
        <v>23.4</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63112851</v>
      </c>
      <c r="BR110" s="871"/>
      <c r="BS110" s="871"/>
      <c r="BT110" s="871"/>
      <c r="BU110" s="871"/>
      <c r="BV110" s="871">
        <v>60797086</v>
      </c>
      <c r="BW110" s="871"/>
      <c r="BX110" s="871"/>
      <c r="BY110" s="871"/>
      <c r="BZ110" s="871"/>
      <c r="CA110" s="871">
        <v>58556559</v>
      </c>
      <c r="CB110" s="871"/>
      <c r="CC110" s="871"/>
      <c r="CD110" s="871"/>
      <c r="CE110" s="871"/>
      <c r="CF110" s="895">
        <v>272.3</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443</v>
      </c>
      <c r="DH110" s="871"/>
      <c r="DI110" s="871"/>
      <c r="DJ110" s="871"/>
      <c r="DK110" s="871"/>
      <c r="DL110" s="871" t="s">
        <v>128</v>
      </c>
      <c r="DM110" s="871"/>
      <c r="DN110" s="871"/>
      <c r="DO110" s="871"/>
      <c r="DP110" s="871"/>
      <c r="DQ110" s="871" t="s">
        <v>128</v>
      </c>
      <c r="DR110" s="871"/>
      <c r="DS110" s="871"/>
      <c r="DT110" s="871"/>
      <c r="DU110" s="871"/>
      <c r="DV110" s="872" t="s">
        <v>128</v>
      </c>
      <c r="DW110" s="872"/>
      <c r="DX110" s="872"/>
      <c r="DY110" s="872"/>
      <c r="DZ110" s="873"/>
    </row>
    <row r="111" spans="1:131" s="226" customFormat="1" ht="26.25" customHeight="1">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445</v>
      </c>
      <c r="AG111" s="948"/>
      <c r="AH111" s="948"/>
      <c r="AI111" s="948"/>
      <c r="AJ111" s="949"/>
      <c r="AK111" s="950" t="s">
        <v>443</v>
      </c>
      <c r="AL111" s="948"/>
      <c r="AM111" s="948"/>
      <c r="AN111" s="948"/>
      <c r="AO111" s="949"/>
      <c r="AP111" s="951" t="s">
        <v>445</v>
      </c>
      <c r="AQ111" s="952"/>
      <c r="AR111" s="952"/>
      <c r="AS111" s="952"/>
      <c r="AT111" s="953"/>
      <c r="AU111" s="961"/>
      <c r="AV111" s="962"/>
      <c r="AW111" s="962"/>
      <c r="AX111" s="962"/>
      <c r="AY111" s="962"/>
      <c r="AZ111" s="844" t="s">
        <v>446</v>
      </c>
      <c r="BA111" s="781"/>
      <c r="BB111" s="781"/>
      <c r="BC111" s="781"/>
      <c r="BD111" s="781"/>
      <c r="BE111" s="781"/>
      <c r="BF111" s="781"/>
      <c r="BG111" s="781"/>
      <c r="BH111" s="781"/>
      <c r="BI111" s="781"/>
      <c r="BJ111" s="781"/>
      <c r="BK111" s="781"/>
      <c r="BL111" s="781"/>
      <c r="BM111" s="781"/>
      <c r="BN111" s="781"/>
      <c r="BO111" s="781"/>
      <c r="BP111" s="782"/>
      <c r="BQ111" s="845">
        <v>138682</v>
      </c>
      <c r="BR111" s="846"/>
      <c r="BS111" s="846"/>
      <c r="BT111" s="846"/>
      <c r="BU111" s="846"/>
      <c r="BV111" s="846">
        <v>76000</v>
      </c>
      <c r="BW111" s="846"/>
      <c r="BX111" s="846"/>
      <c r="BY111" s="846"/>
      <c r="BZ111" s="846"/>
      <c r="CA111" s="846">
        <v>23540</v>
      </c>
      <c r="CB111" s="846"/>
      <c r="CC111" s="846"/>
      <c r="CD111" s="846"/>
      <c r="CE111" s="846"/>
      <c r="CF111" s="904">
        <v>0.1</v>
      </c>
      <c r="CG111" s="905"/>
      <c r="CH111" s="905"/>
      <c r="CI111" s="905"/>
      <c r="CJ111" s="905"/>
      <c r="CK111" s="956"/>
      <c r="CL111" s="850"/>
      <c r="CM111" s="844" t="s">
        <v>447</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443</v>
      </c>
      <c r="DH111" s="846"/>
      <c r="DI111" s="846"/>
      <c r="DJ111" s="846"/>
      <c r="DK111" s="846"/>
      <c r="DL111" s="846" t="s">
        <v>443</v>
      </c>
      <c r="DM111" s="846"/>
      <c r="DN111" s="846"/>
      <c r="DO111" s="846"/>
      <c r="DP111" s="846"/>
      <c r="DQ111" s="846" t="s">
        <v>445</v>
      </c>
      <c r="DR111" s="846"/>
      <c r="DS111" s="846"/>
      <c r="DT111" s="846"/>
      <c r="DU111" s="846"/>
      <c r="DV111" s="823" t="s">
        <v>445</v>
      </c>
      <c r="DW111" s="823"/>
      <c r="DX111" s="823"/>
      <c r="DY111" s="823"/>
      <c r="DZ111" s="824"/>
    </row>
    <row r="112" spans="1:131" s="226" customFormat="1" ht="26.25" customHeight="1">
      <c r="A112" s="941" t="s">
        <v>448</v>
      </c>
      <c r="B112" s="942"/>
      <c r="C112" s="781" t="s">
        <v>449</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443</v>
      </c>
      <c r="AB112" s="809"/>
      <c r="AC112" s="809"/>
      <c r="AD112" s="809"/>
      <c r="AE112" s="810"/>
      <c r="AF112" s="811" t="s">
        <v>128</v>
      </c>
      <c r="AG112" s="809"/>
      <c r="AH112" s="809"/>
      <c r="AI112" s="809"/>
      <c r="AJ112" s="810"/>
      <c r="AK112" s="811" t="s">
        <v>128</v>
      </c>
      <c r="AL112" s="809"/>
      <c r="AM112" s="809"/>
      <c r="AN112" s="809"/>
      <c r="AO112" s="810"/>
      <c r="AP112" s="853" t="s">
        <v>443</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13042678</v>
      </c>
      <c r="BR112" s="846"/>
      <c r="BS112" s="846"/>
      <c r="BT112" s="846"/>
      <c r="BU112" s="846"/>
      <c r="BV112" s="846">
        <v>11983473</v>
      </c>
      <c r="BW112" s="846"/>
      <c r="BX112" s="846"/>
      <c r="BY112" s="846"/>
      <c r="BZ112" s="846"/>
      <c r="CA112" s="846">
        <v>11643550</v>
      </c>
      <c r="CB112" s="846"/>
      <c r="CC112" s="846"/>
      <c r="CD112" s="846"/>
      <c r="CE112" s="846"/>
      <c r="CF112" s="904">
        <v>54.1</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443</v>
      </c>
      <c r="DH112" s="846"/>
      <c r="DI112" s="846"/>
      <c r="DJ112" s="846"/>
      <c r="DK112" s="846"/>
      <c r="DL112" s="846" t="s">
        <v>443</v>
      </c>
      <c r="DM112" s="846"/>
      <c r="DN112" s="846"/>
      <c r="DO112" s="846"/>
      <c r="DP112" s="846"/>
      <c r="DQ112" s="846" t="s">
        <v>443</v>
      </c>
      <c r="DR112" s="846"/>
      <c r="DS112" s="846"/>
      <c r="DT112" s="846"/>
      <c r="DU112" s="846"/>
      <c r="DV112" s="823" t="s">
        <v>443</v>
      </c>
      <c r="DW112" s="823"/>
      <c r="DX112" s="823"/>
      <c r="DY112" s="823"/>
      <c r="DZ112" s="824"/>
    </row>
    <row r="113" spans="1:130" s="226" customFormat="1" ht="26.25" customHeight="1">
      <c r="A113" s="943"/>
      <c r="B113" s="944"/>
      <c r="C113" s="781" t="s">
        <v>452</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1001021</v>
      </c>
      <c r="AB113" s="948"/>
      <c r="AC113" s="948"/>
      <c r="AD113" s="948"/>
      <c r="AE113" s="949"/>
      <c r="AF113" s="950">
        <v>895806</v>
      </c>
      <c r="AG113" s="948"/>
      <c r="AH113" s="948"/>
      <c r="AI113" s="948"/>
      <c r="AJ113" s="949"/>
      <c r="AK113" s="950">
        <v>920998</v>
      </c>
      <c r="AL113" s="948"/>
      <c r="AM113" s="948"/>
      <c r="AN113" s="948"/>
      <c r="AO113" s="949"/>
      <c r="AP113" s="951">
        <v>4.3</v>
      </c>
      <c r="AQ113" s="952"/>
      <c r="AR113" s="952"/>
      <c r="AS113" s="952"/>
      <c r="AT113" s="953"/>
      <c r="AU113" s="961"/>
      <c r="AV113" s="962"/>
      <c r="AW113" s="962"/>
      <c r="AX113" s="962"/>
      <c r="AY113" s="962"/>
      <c r="AZ113" s="844" t="s">
        <v>453</v>
      </c>
      <c r="BA113" s="781"/>
      <c r="BB113" s="781"/>
      <c r="BC113" s="781"/>
      <c r="BD113" s="781"/>
      <c r="BE113" s="781"/>
      <c r="BF113" s="781"/>
      <c r="BG113" s="781"/>
      <c r="BH113" s="781"/>
      <c r="BI113" s="781"/>
      <c r="BJ113" s="781"/>
      <c r="BK113" s="781"/>
      <c r="BL113" s="781"/>
      <c r="BM113" s="781"/>
      <c r="BN113" s="781"/>
      <c r="BO113" s="781"/>
      <c r="BP113" s="782"/>
      <c r="BQ113" s="845" t="s">
        <v>443</v>
      </c>
      <c r="BR113" s="846"/>
      <c r="BS113" s="846"/>
      <c r="BT113" s="846"/>
      <c r="BU113" s="846"/>
      <c r="BV113" s="846" t="s">
        <v>445</v>
      </c>
      <c r="BW113" s="846"/>
      <c r="BX113" s="846"/>
      <c r="BY113" s="846"/>
      <c r="BZ113" s="846"/>
      <c r="CA113" s="846" t="s">
        <v>443</v>
      </c>
      <c r="CB113" s="846"/>
      <c r="CC113" s="846"/>
      <c r="CD113" s="846"/>
      <c r="CE113" s="846"/>
      <c r="CF113" s="904" t="s">
        <v>443</v>
      </c>
      <c r="CG113" s="905"/>
      <c r="CH113" s="905"/>
      <c r="CI113" s="905"/>
      <c r="CJ113" s="905"/>
      <c r="CK113" s="956"/>
      <c r="CL113" s="850"/>
      <c r="CM113" s="844" t="s">
        <v>454</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443</v>
      </c>
      <c r="DH113" s="809"/>
      <c r="DI113" s="809"/>
      <c r="DJ113" s="809"/>
      <c r="DK113" s="810"/>
      <c r="DL113" s="811" t="s">
        <v>443</v>
      </c>
      <c r="DM113" s="809"/>
      <c r="DN113" s="809"/>
      <c r="DO113" s="809"/>
      <c r="DP113" s="810"/>
      <c r="DQ113" s="811" t="s">
        <v>443</v>
      </c>
      <c r="DR113" s="809"/>
      <c r="DS113" s="809"/>
      <c r="DT113" s="809"/>
      <c r="DU113" s="810"/>
      <c r="DV113" s="853" t="s">
        <v>443</v>
      </c>
      <c r="DW113" s="854"/>
      <c r="DX113" s="854"/>
      <c r="DY113" s="854"/>
      <c r="DZ113" s="855"/>
    </row>
    <row r="114" spans="1:130" s="226" customFormat="1" ht="26.25" customHeight="1">
      <c r="A114" s="943"/>
      <c r="B114" s="944"/>
      <c r="C114" s="781" t="s">
        <v>455</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443</v>
      </c>
      <c r="AB114" s="809"/>
      <c r="AC114" s="809"/>
      <c r="AD114" s="809"/>
      <c r="AE114" s="810"/>
      <c r="AF114" s="811" t="s">
        <v>443</v>
      </c>
      <c r="AG114" s="809"/>
      <c r="AH114" s="809"/>
      <c r="AI114" s="809"/>
      <c r="AJ114" s="810"/>
      <c r="AK114" s="811" t="s">
        <v>443</v>
      </c>
      <c r="AL114" s="809"/>
      <c r="AM114" s="809"/>
      <c r="AN114" s="809"/>
      <c r="AO114" s="810"/>
      <c r="AP114" s="853" t="s">
        <v>445</v>
      </c>
      <c r="AQ114" s="854"/>
      <c r="AR114" s="854"/>
      <c r="AS114" s="854"/>
      <c r="AT114" s="855"/>
      <c r="AU114" s="961"/>
      <c r="AV114" s="962"/>
      <c r="AW114" s="962"/>
      <c r="AX114" s="962"/>
      <c r="AY114" s="962"/>
      <c r="AZ114" s="844" t="s">
        <v>456</v>
      </c>
      <c r="BA114" s="781"/>
      <c r="BB114" s="781"/>
      <c r="BC114" s="781"/>
      <c r="BD114" s="781"/>
      <c r="BE114" s="781"/>
      <c r="BF114" s="781"/>
      <c r="BG114" s="781"/>
      <c r="BH114" s="781"/>
      <c r="BI114" s="781"/>
      <c r="BJ114" s="781"/>
      <c r="BK114" s="781"/>
      <c r="BL114" s="781"/>
      <c r="BM114" s="781"/>
      <c r="BN114" s="781"/>
      <c r="BO114" s="781"/>
      <c r="BP114" s="782"/>
      <c r="BQ114" s="845">
        <v>5342493</v>
      </c>
      <c r="BR114" s="846"/>
      <c r="BS114" s="846"/>
      <c r="BT114" s="846"/>
      <c r="BU114" s="846"/>
      <c r="BV114" s="846">
        <v>5745589</v>
      </c>
      <c r="BW114" s="846"/>
      <c r="BX114" s="846"/>
      <c r="BY114" s="846"/>
      <c r="BZ114" s="846"/>
      <c r="CA114" s="846">
        <v>5212551</v>
      </c>
      <c r="CB114" s="846"/>
      <c r="CC114" s="846"/>
      <c r="CD114" s="846"/>
      <c r="CE114" s="846"/>
      <c r="CF114" s="904">
        <v>24.2</v>
      </c>
      <c r="CG114" s="905"/>
      <c r="CH114" s="905"/>
      <c r="CI114" s="905"/>
      <c r="CJ114" s="905"/>
      <c r="CK114" s="956"/>
      <c r="CL114" s="850"/>
      <c r="CM114" s="844" t="s">
        <v>457</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443</v>
      </c>
      <c r="DH114" s="809"/>
      <c r="DI114" s="809"/>
      <c r="DJ114" s="809"/>
      <c r="DK114" s="810"/>
      <c r="DL114" s="811" t="s">
        <v>128</v>
      </c>
      <c r="DM114" s="809"/>
      <c r="DN114" s="809"/>
      <c r="DO114" s="809"/>
      <c r="DP114" s="810"/>
      <c r="DQ114" s="811" t="s">
        <v>128</v>
      </c>
      <c r="DR114" s="809"/>
      <c r="DS114" s="809"/>
      <c r="DT114" s="809"/>
      <c r="DU114" s="810"/>
      <c r="DV114" s="853" t="s">
        <v>443</v>
      </c>
      <c r="DW114" s="854"/>
      <c r="DX114" s="854"/>
      <c r="DY114" s="854"/>
      <c r="DZ114" s="855"/>
    </row>
    <row r="115" spans="1:130" s="226" customFormat="1" ht="26.25" customHeight="1">
      <c r="A115" s="943"/>
      <c r="B115" s="944"/>
      <c r="C115" s="781" t="s">
        <v>458</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65910</v>
      </c>
      <c r="AB115" s="948"/>
      <c r="AC115" s="948"/>
      <c r="AD115" s="948"/>
      <c r="AE115" s="949"/>
      <c r="AF115" s="950">
        <v>63753</v>
      </c>
      <c r="AG115" s="948"/>
      <c r="AH115" s="948"/>
      <c r="AI115" s="948"/>
      <c r="AJ115" s="949"/>
      <c r="AK115" s="950">
        <v>27176</v>
      </c>
      <c r="AL115" s="948"/>
      <c r="AM115" s="948"/>
      <c r="AN115" s="948"/>
      <c r="AO115" s="949"/>
      <c r="AP115" s="951">
        <v>0.1</v>
      </c>
      <c r="AQ115" s="952"/>
      <c r="AR115" s="952"/>
      <c r="AS115" s="952"/>
      <c r="AT115" s="953"/>
      <c r="AU115" s="961"/>
      <c r="AV115" s="962"/>
      <c r="AW115" s="962"/>
      <c r="AX115" s="962"/>
      <c r="AY115" s="962"/>
      <c r="AZ115" s="844" t="s">
        <v>459</v>
      </c>
      <c r="BA115" s="781"/>
      <c r="BB115" s="781"/>
      <c r="BC115" s="781"/>
      <c r="BD115" s="781"/>
      <c r="BE115" s="781"/>
      <c r="BF115" s="781"/>
      <c r="BG115" s="781"/>
      <c r="BH115" s="781"/>
      <c r="BI115" s="781"/>
      <c r="BJ115" s="781"/>
      <c r="BK115" s="781"/>
      <c r="BL115" s="781"/>
      <c r="BM115" s="781"/>
      <c r="BN115" s="781"/>
      <c r="BO115" s="781"/>
      <c r="BP115" s="782"/>
      <c r="BQ115" s="845" t="s">
        <v>443</v>
      </c>
      <c r="BR115" s="846"/>
      <c r="BS115" s="846"/>
      <c r="BT115" s="846"/>
      <c r="BU115" s="846"/>
      <c r="BV115" s="846" t="s">
        <v>443</v>
      </c>
      <c r="BW115" s="846"/>
      <c r="BX115" s="846"/>
      <c r="BY115" s="846"/>
      <c r="BZ115" s="846"/>
      <c r="CA115" s="846" t="s">
        <v>443</v>
      </c>
      <c r="CB115" s="846"/>
      <c r="CC115" s="846"/>
      <c r="CD115" s="846"/>
      <c r="CE115" s="846"/>
      <c r="CF115" s="904" t="s">
        <v>443</v>
      </c>
      <c r="CG115" s="905"/>
      <c r="CH115" s="905"/>
      <c r="CI115" s="905"/>
      <c r="CJ115" s="905"/>
      <c r="CK115" s="956"/>
      <c r="CL115" s="850"/>
      <c r="CM115" s="844" t="s">
        <v>460</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443</v>
      </c>
      <c r="DH115" s="809"/>
      <c r="DI115" s="809"/>
      <c r="DJ115" s="809"/>
      <c r="DK115" s="810"/>
      <c r="DL115" s="811" t="s">
        <v>443</v>
      </c>
      <c r="DM115" s="809"/>
      <c r="DN115" s="809"/>
      <c r="DO115" s="809"/>
      <c r="DP115" s="810"/>
      <c r="DQ115" s="811" t="s">
        <v>445</v>
      </c>
      <c r="DR115" s="809"/>
      <c r="DS115" s="809"/>
      <c r="DT115" s="809"/>
      <c r="DU115" s="810"/>
      <c r="DV115" s="853" t="s">
        <v>443</v>
      </c>
      <c r="DW115" s="854"/>
      <c r="DX115" s="854"/>
      <c r="DY115" s="854"/>
      <c r="DZ115" s="855"/>
    </row>
    <row r="116" spans="1:130" s="226" customFormat="1" ht="26.25" customHeight="1">
      <c r="A116" s="945"/>
      <c r="B116" s="946"/>
      <c r="C116" s="868" t="s">
        <v>461</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146</v>
      </c>
      <c r="AB116" s="809"/>
      <c r="AC116" s="809"/>
      <c r="AD116" s="809"/>
      <c r="AE116" s="810"/>
      <c r="AF116" s="811" t="s">
        <v>128</v>
      </c>
      <c r="AG116" s="809"/>
      <c r="AH116" s="809"/>
      <c r="AI116" s="809"/>
      <c r="AJ116" s="810"/>
      <c r="AK116" s="811" t="s">
        <v>443</v>
      </c>
      <c r="AL116" s="809"/>
      <c r="AM116" s="809"/>
      <c r="AN116" s="809"/>
      <c r="AO116" s="810"/>
      <c r="AP116" s="853" t="s">
        <v>128</v>
      </c>
      <c r="AQ116" s="854"/>
      <c r="AR116" s="854"/>
      <c r="AS116" s="854"/>
      <c r="AT116" s="855"/>
      <c r="AU116" s="961"/>
      <c r="AV116" s="962"/>
      <c r="AW116" s="962"/>
      <c r="AX116" s="962"/>
      <c r="AY116" s="962"/>
      <c r="AZ116" s="938" t="s">
        <v>462</v>
      </c>
      <c r="BA116" s="939"/>
      <c r="BB116" s="939"/>
      <c r="BC116" s="939"/>
      <c r="BD116" s="939"/>
      <c r="BE116" s="939"/>
      <c r="BF116" s="939"/>
      <c r="BG116" s="939"/>
      <c r="BH116" s="939"/>
      <c r="BI116" s="939"/>
      <c r="BJ116" s="939"/>
      <c r="BK116" s="939"/>
      <c r="BL116" s="939"/>
      <c r="BM116" s="939"/>
      <c r="BN116" s="939"/>
      <c r="BO116" s="939"/>
      <c r="BP116" s="940"/>
      <c r="BQ116" s="845" t="s">
        <v>443</v>
      </c>
      <c r="BR116" s="846"/>
      <c r="BS116" s="846"/>
      <c r="BT116" s="846"/>
      <c r="BU116" s="846"/>
      <c r="BV116" s="846" t="s">
        <v>443</v>
      </c>
      <c r="BW116" s="846"/>
      <c r="BX116" s="846"/>
      <c r="BY116" s="846"/>
      <c r="BZ116" s="846"/>
      <c r="CA116" s="846" t="s">
        <v>445</v>
      </c>
      <c r="CB116" s="846"/>
      <c r="CC116" s="846"/>
      <c r="CD116" s="846"/>
      <c r="CE116" s="846"/>
      <c r="CF116" s="904" t="s">
        <v>443</v>
      </c>
      <c r="CG116" s="905"/>
      <c r="CH116" s="905"/>
      <c r="CI116" s="905"/>
      <c r="CJ116" s="905"/>
      <c r="CK116" s="956"/>
      <c r="CL116" s="850"/>
      <c r="CM116" s="844" t="s">
        <v>463</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82380</v>
      </c>
      <c r="DH116" s="809"/>
      <c r="DI116" s="809"/>
      <c r="DJ116" s="809"/>
      <c r="DK116" s="810"/>
      <c r="DL116" s="811">
        <v>47880</v>
      </c>
      <c r="DM116" s="809"/>
      <c r="DN116" s="809"/>
      <c r="DO116" s="809"/>
      <c r="DP116" s="810"/>
      <c r="DQ116" s="811">
        <v>13200</v>
      </c>
      <c r="DR116" s="809"/>
      <c r="DS116" s="809"/>
      <c r="DT116" s="809"/>
      <c r="DU116" s="810"/>
      <c r="DV116" s="853">
        <v>0.1</v>
      </c>
      <c r="DW116" s="854"/>
      <c r="DX116" s="854"/>
      <c r="DY116" s="854"/>
      <c r="DZ116" s="855"/>
    </row>
    <row r="117" spans="1:130" s="226" customFormat="1" ht="26.25" customHeight="1">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464</v>
      </c>
      <c r="Z117" s="926"/>
      <c r="AA117" s="931">
        <v>5911135</v>
      </c>
      <c r="AB117" s="932"/>
      <c r="AC117" s="932"/>
      <c r="AD117" s="932"/>
      <c r="AE117" s="933"/>
      <c r="AF117" s="934">
        <v>6035988</v>
      </c>
      <c r="AG117" s="932"/>
      <c r="AH117" s="932"/>
      <c r="AI117" s="932"/>
      <c r="AJ117" s="933"/>
      <c r="AK117" s="934">
        <v>5982762</v>
      </c>
      <c r="AL117" s="932"/>
      <c r="AM117" s="932"/>
      <c r="AN117" s="932"/>
      <c r="AO117" s="933"/>
      <c r="AP117" s="935"/>
      <c r="AQ117" s="936"/>
      <c r="AR117" s="936"/>
      <c r="AS117" s="936"/>
      <c r="AT117" s="937"/>
      <c r="AU117" s="961"/>
      <c r="AV117" s="962"/>
      <c r="AW117" s="962"/>
      <c r="AX117" s="962"/>
      <c r="AY117" s="962"/>
      <c r="AZ117" s="892" t="s">
        <v>465</v>
      </c>
      <c r="BA117" s="893"/>
      <c r="BB117" s="893"/>
      <c r="BC117" s="893"/>
      <c r="BD117" s="893"/>
      <c r="BE117" s="893"/>
      <c r="BF117" s="893"/>
      <c r="BG117" s="893"/>
      <c r="BH117" s="893"/>
      <c r="BI117" s="893"/>
      <c r="BJ117" s="893"/>
      <c r="BK117" s="893"/>
      <c r="BL117" s="893"/>
      <c r="BM117" s="893"/>
      <c r="BN117" s="893"/>
      <c r="BO117" s="893"/>
      <c r="BP117" s="894"/>
      <c r="BQ117" s="845" t="s">
        <v>128</v>
      </c>
      <c r="BR117" s="846"/>
      <c r="BS117" s="846"/>
      <c r="BT117" s="846"/>
      <c r="BU117" s="846"/>
      <c r="BV117" s="846" t="s">
        <v>387</v>
      </c>
      <c r="BW117" s="846"/>
      <c r="BX117" s="846"/>
      <c r="BY117" s="846"/>
      <c r="BZ117" s="846"/>
      <c r="CA117" s="846" t="s">
        <v>128</v>
      </c>
      <c r="CB117" s="846"/>
      <c r="CC117" s="846"/>
      <c r="CD117" s="846"/>
      <c r="CE117" s="846"/>
      <c r="CF117" s="904" t="s">
        <v>387</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128</v>
      </c>
      <c r="DR117" s="809"/>
      <c r="DS117" s="809"/>
      <c r="DT117" s="809"/>
      <c r="DU117" s="810"/>
      <c r="DV117" s="853" t="s">
        <v>128</v>
      </c>
      <c r="DW117" s="854"/>
      <c r="DX117" s="854"/>
      <c r="DY117" s="854"/>
      <c r="DZ117" s="855"/>
    </row>
    <row r="118" spans="1:130" s="226" customFormat="1" ht="26.25" customHeight="1">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302</v>
      </c>
      <c r="AL118" s="925"/>
      <c r="AM118" s="925"/>
      <c r="AN118" s="925"/>
      <c r="AO118" s="926"/>
      <c r="AP118" s="928" t="s">
        <v>437</v>
      </c>
      <c r="AQ118" s="929"/>
      <c r="AR118" s="929"/>
      <c r="AS118" s="929"/>
      <c r="AT118" s="930"/>
      <c r="AU118" s="961"/>
      <c r="AV118" s="962"/>
      <c r="AW118" s="962"/>
      <c r="AX118" s="962"/>
      <c r="AY118" s="962"/>
      <c r="AZ118" s="867" t="s">
        <v>467</v>
      </c>
      <c r="BA118" s="868"/>
      <c r="BB118" s="868"/>
      <c r="BC118" s="868"/>
      <c r="BD118" s="868"/>
      <c r="BE118" s="868"/>
      <c r="BF118" s="868"/>
      <c r="BG118" s="868"/>
      <c r="BH118" s="868"/>
      <c r="BI118" s="868"/>
      <c r="BJ118" s="868"/>
      <c r="BK118" s="868"/>
      <c r="BL118" s="868"/>
      <c r="BM118" s="868"/>
      <c r="BN118" s="868"/>
      <c r="BO118" s="868"/>
      <c r="BP118" s="869"/>
      <c r="BQ118" s="908" t="s">
        <v>128</v>
      </c>
      <c r="BR118" s="874"/>
      <c r="BS118" s="874"/>
      <c r="BT118" s="874"/>
      <c r="BU118" s="874"/>
      <c r="BV118" s="874" t="s">
        <v>128</v>
      </c>
      <c r="BW118" s="874"/>
      <c r="BX118" s="874"/>
      <c r="BY118" s="874"/>
      <c r="BZ118" s="874"/>
      <c r="CA118" s="874" t="s">
        <v>128</v>
      </c>
      <c r="CB118" s="874"/>
      <c r="CC118" s="874"/>
      <c r="CD118" s="874"/>
      <c r="CE118" s="874"/>
      <c r="CF118" s="904" t="s">
        <v>387</v>
      </c>
      <c r="CG118" s="905"/>
      <c r="CH118" s="905"/>
      <c r="CI118" s="905"/>
      <c r="CJ118" s="905"/>
      <c r="CK118" s="956"/>
      <c r="CL118" s="850"/>
      <c r="CM118" s="844" t="s">
        <v>468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128</v>
      </c>
      <c r="DH118" s="809"/>
      <c r="DI118" s="809"/>
      <c r="DJ118" s="809"/>
      <c r="DK118" s="810"/>
      <c r="DL118" s="811" t="s">
        <v>128</v>
      </c>
      <c r="DM118" s="809"/>
      <c r="DN118" s="809"/>
      <c r="DO118" s="809"/>
      <c r="DP118" s="810"/>
      <c r="DQ118" s="811" t="s">
        <v>387</v>
      </c>
      <c r="DR118" s="809"/>
      <c r="DS118" s="809"/>
      <c r="DT118" s="809"/>
      <c r="DU118" s="810"/>
      <c r="DV118" s="853" t="s">
        <v>387</v>
      </c>
      <c r="DW118" s="854"/>
      <c r="DX118" s="854"/>
      <c r="DY118" s="854"/>
      <c r="DZ118" s="855"/>
    </row>
    <row r="119" spans="1:130" s="226" customFormat="1" ht="26.25" customHeight="1">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128</v>
      </c>
      <c r="AB119" s="918"/>
      <c r="AC119" s="918"/>
      <c r="AD119" s="918"/>
      <c r="AE119" s="919"/>
      <c r="AF119" s="920" t="s">
        <v>128</v>
      </c>
      <c r="AG119" s="918"/>
      <c r="AH119" s="918"/>
      <c r="AI119" s="918"/>
      <c r="AJ119" s="919"/>
      <c r="AK119" s="920" t="s">
        <v>128</v>
      </c>
      <c r="AL119" s="918"/>
      <c r="AM119" s="918"/>
      <c r="AN119" s="918"/>
      <c r="AO119" s="919"/>
      <c r="AP119" s="921" t="s">
        <v>387</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469</v>
      </c>
      <c r="BP119" s="907"/>
      <c r="BQ119" s="908">
        <v>81636704</v>
      </c>
      <c r="BR119" s="874"/>
      <c r="BS119" s="874"/>
      <c r="BT119" s="874"/>
      <c r="BU119" s="874"/>
      <c r="BV119" s="874">
        <v>78602148</v>
      </c>
      <c r="BW119" s="874"/>
      <c r="BX119" s="874"/>
      <c r="BY119" s="874"/>
      <c r="BZ119" s="874"/>
      <c r="CA119" s="874">
        <v>75436200</v>
      </c>
      <c r="CB119" s="874"/>
      <c r="CC119" s="874"/>
      <c r="CD119" s="874"/>
      <c r="CE119" s="874"/>
      <c r="CF119" s="777"/>
      <c r="CG119" s="778"/>
      <c r="CH119" s="778"/>
      <c r="CI119" s="778"/>
      <c r="CJ119" s="863"/>
      <c r="CK119" s="957"/>
      <c r="CL119" s="852"/>
      <c r="CM119" s="867" t="s">
        <v>470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56302</v>
      </c>
      <c r="DH119" s="793"/>
      <c r="DI119" s="793"/>
      <c r="DJ119" s="793"/>
      <c r="DK119" s="794"/>
      <c r="DL119" s="795">
        <v>28120</v>
      </c>
      <c r="DM119" s="793"/>
      <c r="DN119" s="793"/>
      <c r="DO119" s="793"/>
      <c r="DP119" s="794"/>
      <c r="DQ119" s="795">
        <v>10340</v>
      </c>
      <c r="DR119" s="793"/>
      <c r="DS119" s="793"/>
      <c r="DT119" s="793"/>
      <c r="DU119" s="794"/>
      <c r="DV119" s="877">
        <v>0</v>
      </c>
      <c r="DW119" s="878"/>
      <c r="DX119" s="878"/>
      <c r="DY119" s="878"/>
      <c r="DZ119" s="879"/>
    </row>
    <row r="120" spans="1:130" s="226" customFormat="1" ht="26.25" customHeight="1">
      <c r="A120" s="849"/>
      <c r="B120" s="850"/>
      <c r="C120" s="844" t="s">
        <v>447</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128</v>
      </c>
      <c r="AB120" s="809"/>
      <c r="AC120" s="809"/>
      <c r="AD120" s="809"/>
      <c r="AE120" s="810"/>
      <c r="AF120" s="811" t="s">
        <v>128</v>
      </c>
      <c r="AG120" s="809"/>
      <c r="AH120" s="809"/>
      <c r="AI120" s="809"/>
      <c r="AJ120" s="810"/>
      <c r="AK120" s="811" t="s">
        <v>128</v>
      </c>
      <c r="AL120" s="809"/>
      <c r="AM120" s="809"/>
      <c r="AN120" s="809"/>
      <c r="AO120" s="810"/>
      <c r="AP120" s="853" t="s">
        <v>128</v>
      </c>
      <c r="AQ120" s="854"/>
      <c r="AR120" s="854"/>
      <c r="AS120" s="854"/>
      <c r="AT120" s="855"/>
      <c r="AU120" s="909" t="s">
        <v>471</v>
      </c>
      <c r="AV120" s="910"/>
      <c r="AW120" s="910"/>
      <c r="AX120" s="910"/>
      <c r="AY120" s="911"/>
      <c r="AZ120" s="889" t="s">
        <v>472</v>
      </c>
      <c r="BA120" s="837"/>
      <c r="BB120" s="837"/>
      <c r="BC120" s="837"/>
      <c r="BD120" s="837"/>
      <c r="BE120" s="837"/>
      <c r="BF120" s="837"/>
      <c r="BG120" s="837"/>
      <c r="BH120" s="837"/>
      <c r="BI120" s="837"/>
      <c r="BJ120" s="837"/>
      <c r="BK120" s="837"/>
      <c r="BL120" s="837"/>
      <c r="BM120" s="837"/>
      <c r="BN120" s="837"/>
      <c r="BO120" s="837"/>
      <c r="BP120" s="838"/>
      <c r="BQ120" s="890">
        <v>8580083</v>
      </c>
      <c r="BR120" s="871"/>
      <c r="BS120" s="871"/>
      <c r="BT120" s="871"/>
      <c r="BU120" s="871"/>
      <c r="BV120" s="871">
        <v>9016373</v>
      </c>
      <c r="BW120" s="871"/>
      <c r="BX120" s="871"/>
      <c r="BY120" s="871"/>
      <c r="BZ120" s="871"/>
      <c r="CA120" s="871">
        <v>11476949</v>
      </c>
      <c r="CB120" s="871"/>
      <c r="CC120" s="871"/>
      <c r="CD120" s="871"/>
      <c r="CE120" s="871"/>
      <c r="CF120" s="895">
        <v>53.4</v>
      </c>
      <c r="CG120" s="896"/>
      <c r="CH120" s="896"/>
      <c r="CI120" s="896"/>
      <c r="CJ120" s="896"/>
      <c r="CK120" s="897" t="s">
        <v>473</v>
      </c>
      <c r="CL120" s="881"/>
      <c r="CM120" s="881"/>
      <c r="CN120" s="881"/>
      <c r="CO120" s="882"/>
      <c r="CP120" s="901" t="s">
        <v>474</v>
      </c>
      <c r="CQ120" s="902"/>
      <c r="CR120" s="902"/>
      <c r="CS120" s="902"/>
      <c r="CT120" s="902"/>
      <c r="CU120" s="902"/>
      <c r="CV120" s="902"/>
      <c r="CW120" s="902"/>
      <c r="CX120" s="902"/>
      <c r="CY120" s="902"/>
      <c r="CZ120" s="902"/>
      <c r="DA120" s="902"/>
      <c r="DB120" s="902"/>
      <c r="DC120" s="902"/>
      <c r="DD120" s="902"/>
      <c r="DE120" s="902"/>
      <c r="DF120" s="903"/>
      <c r="DG120" s="890">
        <v>5865869</v>
      </c>
      <c r="DH120" s="871"/>
      <c r="DI120" s="871"/>
      <c r="DJ120" s="871"/>
      <c r="DK120" s="871"/>
      <c r="DL120" s="871">
        <v>5424886</v>
      </c>
      <c r="DM120" s="871"/>
      <c r="DN120" s="871"/>
      <c r="DO120" s="871"/>
      <c r="DP120" s="871"/>
      <c r="DQ120" s="871">
        <v>4965816</v>
      </c>
      <c r="DR120" s="871"/>
      <c r="DS120" s="871"/>
      <c r="DT120" s="871"/>
      <c r="DU120" s="871"/>
      <c r="DV120" s="872">
        <v>23.1</v>
      </c>
      <c r="DW120" s="872"/>
      <c r="DX120" s="872"/>
      <c r="DY120" s="872"/>
      <c r="DZ120" s="873"/>
    </row>
    <row r="121" spans="1:130" s="226" customFormat="1" ht="26.25" customHeight="1">
      <c r="A121" s="849"/>
      <c r="B121" s="850"/>
      <c r="C121" s="892" t="s">
        <v>475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128</v>
      </c>
      <c r="AB121" s="809"/>
      <c r="AC121" s="809"/>
      <c r="AD121" s="809"/>
      <c r="AE121" s="810"/>
      <c r="AF121" s="811" t="s">
        <v>387</v>
      </c>
      <c r="AG121" s="809"/>
      <c r="AH121" s="809"/>
      <c r="AI121" s="809"/>
      <c r="AJ121" s="810"/>
      <c r="AK121" s="811" t="s">
        <v>387</v>
      </c>
      <c r="AL121" s="809"/>
      <c r="AM121" s="809"/>
      <c r="AN121" s="809"/>
      <c r="AO121" s="810"/>
      <c r="AP121" s="853" t="s">
        <v>128</v>
      </c>
      <c r="AQ121" s="854"/>
      <c r="AR121" s="854"/>
      <c r="AS121" s="854"/>
      <c r="AT121" s="855"/>
      <c r="AU121" s="912"/>
      <c r="AV121" s="913"/>
      <c r="AW121" s="913"/>
      <c r="AX121" s="913"/>
      <c r="AY121" s="914"/>
      <c r="AZ121" s="844" t="s">
        <v>476</v>
      </c>
      <c r="BA121" s="781"/>
      <c r="BB121" s="781"/>
      <c r="BC121" s="781"/>
      <c r="BD121" s="781"/>
      <c r="BE121" s="781"/>
      <c r="BF121" s="781"/>
      <c r="BG121" s="781"/>
      <c r="BH121" s="781"/>
      <c r="BI121" s="781"/>
      <c r="BJ121" s="781"/>
      <c r="BK121" s="781"/>
      <c r="BL121" s="781"/>
      <c r="BM121" s="781"/>
      <c r="BN121" s="781"/>
      <c r="BO121" s="781"/>
      <c r="BP121" s="782"/>
      <c r="BQ121" s="845">
        <v>310755</v>
      </c>
      <c r="BR121" s="846"/>
      <c r="BS121" s="846"/>
      <c r="BT121" s="846"/>
      <c r="BU121" s="846"/>
      <c r="BV121" s="846">
        <v>259665</v>
      </c>
      <c r="BW121" s="846"/>
      <c r="BX121" s="846"/>
      <c r="BY121" s="846"/>
      <c r="BZ121" s="846"/>
      <c r="CA121" s="846">
        <v>227856</v>
      </c>
      <c r="CB121" s="846"/>
      <c r="CC121" s="846"/>
      <c r="CD121" s="846"/>
      <c r="CE121" s="846"/>
      <c r="CF121" s="904">
        <v>1.1000000000000001</v>
      </c>
      <c r="CG121" s="905"/>
      <c r="CH121" s="905"/>
      <c r="CI121" s="905"/>
      <c r="CJ121" s="905"/>
      <c r="CK121" s="898"/>
      <c r="CL121" s="884"/>
      <c r="CM121" s="884"/>
      <c r="CN121" s="884"/>
      <c r="CO121" s="885"/>
      <c r="CP121" s="864" t="s">
        <v>408</v>
      </c>
      <c r="CQ121" s="865"/>
      <c r="CR121" s="865"/>
      <c r="CS121" s="865"/>
      <c r="CT121" s="865"/>
      <c r="CU121" s="865"/>
      <c r="CV121" s="865"/>
      <c r="CW121" s="865"/>
      <c r="CX121" s="865"/>
      <c r="CY121" s="865"/>
      <c r="CZ121" s="865"/>
      <c r="DA121" s="865"/>
      <c r="DB121" s="865"/>
      <c r="DC121" s="865"/>
      <c r="DD121" s="865"/>
      <c r="DE121" s="865"/>
      <c r="DF121" s="866"/>
      <c r="DG121" s="845">
        <v>2693349</v>
      </c>
      <c r="DH121" s="846"/>
      <c r="DI121" s="846"/>
      <c r="DJ121" s="846"/>
      <c r="DK121" s="846"/>
      <c r="DL121" s="846">
        <v>3148297</v>
      </c>
      <c r="DM121" s="846"/>
      <c r="DN121" s="846"/>
      <c r="DO121" s="846"/>
      <c r="DP121" s="846"/>
      <c r="DQ121" s="846">
        <v>3663301</v>
      </c>
      <c r="DR121" s="846"/>
      <c r="DS121" s="846"/>
      <c r="DT121" s="846"/>
      <c r="DU121" s="846"/>
      <c r="DV121" s="823">
        <v>17</v>
      </c>
      <c r="DW121" s="823"/>
      <c r="DX121" s="823"/>
      <c r="DY121" s="823"/>
      <c r="DZ121" s="824"/>
    </row>
    <row r="122" spans="1:130" s="226" customFormat="1" ht="26.25" customHeight="1">
      <c r="A122" s="849"/>
      <c r="B122" s="850"/>
      <c r="C122" s="844" t="s">
        <v>457</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128</v>
      </c>
      <c r="AB122" s="809"/>
      <c r="AC122" s="809"/>
      <c r="AD122" s="809"/>
      <c r="AE122" s="810"/>
      <c r="AF122" s="811" t="s">
        <v>387</v>
      </c>
      <c r="AG122" s="809"/>
      <c r="AH122" s="809"/>
      <c r="AI122" s="809"/>
      <c r="AJ122" s="810"/>
      <c r="AK122" s="811" t="s">
        <v>128</v>
      </c>
      <c r="AL122" s="809"/>
      <c r="AM122" s="809"/>
      <c r="AN122" s="809"/>
      <c r="AO122" s="810"/>
      <c r="AP122" s="853" t="s">
        <v>387</v>
      </c>
      <c r="AQ122" s="854"/>
      <c r="AR122" s="854"/>
      <c r="AS122" s="854"/>
      <c r="AT122" s="855"/>
      <c r="AU122" s="912"/>
      <c r="AV122" s="913"/>
      <c r="AW122" s="913"/>
      <c r="AX122" s="913"/>
      <c r="AY122" s="914"/>
      <c r="AZ122" s="867" t="s">
        <v>477</v>
      </c>
      <c r="BA122" s="868"/>
      <c r="BB122" s="868"/>
      <c r="BC122" s="868"/>
      <c r="BD122" s="868"/>
      <c r="BE122" s="868"/>
      <c r="BF122" s="868"/>
      <c r="BG122" s="868"/>
      <c r="BH122" s="868"/>
      <c r="BI122" s="868"/>
      <c r="BJ122" s="868"/>
      <c r="BK122" s="868"/>
      <c r="BL122" s="868"/>
      <c r="BM122" s="868"/>
      <c r="BN122" s="868"/>
      <c r="BO122" s="868"/>
      <c r="BP122" s="869"/>
      <c r="BQ122" s="908">
        <v>51585768</v>
      </c>
      <c r="BR122" s="874"/>
      <c r="BS122" s="874"/>
      <c r="BT122" s="874"/>
      <c r="BU122" s="874"/>
      <c r="BV122" s="874">
        <v>50001116</v>
      </c>
      <c r="BW122" s="874"/>
      <c r="BX122" s="874"/>
      <c r="BY122" s="874"/>
      <c r="BZ122" s="874"/>
      <c r="CA122" s="874">
        <v>46678498</v>
      </c>
      <c r="CB122" s="874"/>
      <c r="CC122" s="874"/>
      <c r="CD122" s="874"/>
      <c r="CE122" s="874"/>
      <c r="CF122" s="875">
        <v>217.1</v>
      </c>
      <c r="CG122" s="876"/>
      <c r="CH122" s="876"/>
      <c r="CI122" s="876"/>
      <c r="CJ122" s="876"/>
      <c r="CK122" s="898"/>
      <c r="CL122" s="884"/>
      <c r="CM122" s="884"/>
      <c r="CN122" s="884"/>
      <c r="CO122" s="885"/>
      <c r="CP122" s="864" t="s">
        <v>478</v>
      </c>
      <c r="CQ122" s="865"/>
      <c r="CR122" s="865"/>
      <c r="CS122" s="865"/>
      <c r="CT122" s="865"/>
      <c r="CU122" s="865"/>
      <c r="CV122" s="865"/>
      <c r="CW122" s="865"/>
      <c r="CX122" s="865"/>
      <c r="CY122" s="865"/>
      <c r="CZ122" s="865"/>
      <c r="DA122" s="865"/>
      <c r="DB122" s="865"/>
      <c r="DC122" s="865"/>
      <c r="DD122" s="865"/>
      <c r="DE122" s="865"/>
      <c r="DF122" s="866"/>
      <c r="DG122" s="845">
        <v>3744897</v>
      </c>
      <c r="DH122" s="846"/>
      <c r="DI122" s="846"/>
      <c r="DJ122" s="846"/>
      <c r="DK122" s="846"/>
      <c r="DL122" s="846">
        <v>3402421</v>
      </c>
      <c r="DM122" s="846"/>
      <c r="DN122" s="846"/>
      <c r="DO122" s="846"/>
      <c r="DP122" s="846"/>
      <c r="DQ122" s="846">
        <v>3007474</v>
      </c>
      <c r="DR122" s="846"/>
      <c r="DS122" s="846"/>
      <c r="DT122" s="846"/>
      <c r="DU122" s="846"/>
      <c r="DV122" s="823">
        <v>14</v>
      </c>
      <c r="DW122" s="823"/>
      <c r="DX122" s="823"/>
      <c r="DY122" s="823"/>
      <c r="DZ122" s="824"/>
    </row>
    <row r="123" spans="1:130" s="226" customFormat="1" ht="26.25" customHeight="1">
      <c r="A123" s="849"/>
      <c r="B123" s="850"/>
      <c r="C123" s="844" t="s">
        <v>463</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35493</v>
      </c>
      <c r="AB123" s="809"/>
      <c r="AC123" s="809"/>
      <c r="AD123" s="809"/>
      <c r="AE123" s="810"/>
      <c r="AF123" s="811">
        <v>35167</v>
      </c>
      <c r="AG123" s="809"/>
      <c r="AH123" s="809"/>
      <c r="AI123" s="809"/>
      <c r="AJ123" s="810"/>
      <c r="AK123" s="811">
        <v>13379</v>
      </c>
      <c r="AL123" s="809"/>
      <c r="AM123" s="809"/>
      <c r="AN123" s="809"/>
      <c r="AO123" s="810"/>
      <c r="AP123" s="853">
        <v>0.1</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479</v>
      </c>
      <c r="BP123" s="907"/>
      <c r="BQ123" s="861">
        <v>60476606</v>
      </c>
      <c r="BR123" s="862"/>
      <c r="BS123" s="862"/>
      <c r="BT123" s="862"/>
      <c r="BU123" s="862"/>
      <c r="BV123" s="862">
        <v>59277154</v>
      </c>
      <c r="BW123" s="862"/>
      <c r="BX123" s="862"/>
      <c r="BY123" s="862"/>
      <c r="BZ123" s="862"/>
      <c r="CA123" s="862">
        <v>58383303</v>
      </c>
      <c r="CB123" s="862"/>
      <c r="CC123" s="862"/>
      <c r="CD123" s="862"/>
      <c r="CE123" s="862"/>
      <c r="CF123" s="777"/>
      <c r="CG123" s="778"/>
      <c r="CH123" s="778"/>
      <c r="CI123" s="778"/>
      <c r="CJ123" s="863"/>
      <c r="CK123" s="898"/>
      <c r="CL123" s="884"/>
      <c r="CM123" s="884"/>
      <c r="CN123" s="884"/>
      <c r="CO123" s="885"/>
      <c r="CP123" s="864" t="s">
        <v>480</v>
      </c>
      <c r="CQ123" s="865"/>
      <c r="CR123" s="865"/>
      <c r="CS123" s="865"/>
      <c r="CT123" s="865"/>
      <c r="CU123" s="865"/>
      <c r="CV123" s="865"/>
      <c r="CW123" s="865"/>
      <c r="CX123" s="865"/>
      <c r="CY123" s="865"/>
      <c r="CZ123" s="865"/>
      <c r="DA123" s="865"/>
      <c r="DB123" s="865"/>
      <c r="DC123" s="865"/>
      <c r="DD123" s="865"/>
      <c r="DE123" s="865"/>
      <c r="DF123" s="866"/>
      <c r="DG123" s="808">
        <v>8928</v>
      </c>
      <c r="DH123" s="809"/>
      <c r="DI123" s="809"/>
      <c r="DJ123" s="809"/>
      <c r="DK123" s="810"/>
      <c r="DL123" s="811">
        <v>7869</v>
      </c>
      <c r="DM123" s="809"/>
      <c r="DN123" s="809"/>
      <c r="DO123" s="809"/>
      <c r="DP123" s="810"/>
      <c r="DQ123" s="811">
        <v>6959</v>
      </c>
      <c r="DR123" s="809"/>
      <c r="DS123" s="809"/>
      <c r="DT123" s="809"/>
      <c r="DU123" s="810"/>
      <c r="DV123" s="853">
        <v>0</v>
      </c>
      <c r="DW123" s="854"/>
      <c r="DX123" s="854"/>
      <c r="DY123" s="854"/>
      <c r="DZ123" s="855"/>
    </row>
    <row r="124" spans="1:130" s="226" customFormat="1" ht="26.25" customHeight="1" thickBot="1">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128</v>
      </c>
      <c r="AB124" s="809"/>
      <c r="AC124" s="809"/>
      <c r="AD124" s="809"/>
      <c r="AE124" s="810"/>
      <c r="AF124" s="811" t="s">
        <v>387</v>
      </c>
      <c r="AG124" s="809"/>
      <c r="AH124" s="809"/>
      <c r="AI124" s="809"/>
      <c r="AJ124" s="810"/>
      <c r="AK124" s="811" t="s">
        <v>387</v>
      </c>
      <c r="AL124" s="809"/>
      <c r="AM124" s="809"/>
      <c r="AN124" s="809"/>
      <c r="AO124" s="810"/>
      <c r="AP124" s="853" t="s">
        <v>387</v>
      </c>
      <c r="AQ124" s="854"/>
      <c r="AR124" s="854"/>
      <c r="AS124" s="854"/>
      <c r="AT124" s="855"/>
      <c r="AU124" s="856" t="s">
        <v>481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108</v>
      </c>
      <c r="BR124" s="860"/>
      <c r="BS124" s="860"/>
      <c r="BT124" s="860"/>
      <c r="BU124" s="860"/>
      <c r="BV124" s="860">
        <v>95.2</v>
      </c>
      <c r="BW124" s="860"/>
      <c r="BX124" s="860"/>
      <c r="BY124" s="860"/>
      <c r="BZ124" s="860"/>
      <c r="CA124" s="860">
        <v>79.2</v>
      </c>
      <c r="CB124" s="860"/>
      <c r="CC124" s="860"/>
      <c r="CD124" s="860"/>
      <c r="CE124" s="860"/>
      <c r="CF124" s="755"/>
      <c r="CG124" s="756"/>
      <c r="CH124" s="756"/>
      <c r="CI124" s="756"/>
      <c r="CJ124" s="891"/>
      <c r="CK124" s="899"/>
      <c r="CL124" s="899"/>
      <c r="CM124" s="899"/>
      <c r="CN124" s="899"/>
      <c r="CO124" s="900"/>
      <c r="CP124" s="864" t="s">
        <v>482</v>
      </c>
      <c r="CQ124" s="865"/>
      <c r="CR124" s="865"/>
      <c r="CS124" s="865"/>
      <c r="CT124" s="865"/>
      <c r="CU124" s="865"/>
      <c r="CV124" s="865"/>
      <c r="CW124" s="865"/>
      <c r="CX124" s="865"/>
      <c r="CY124" s="865"/>
      <c r="CZ124" s="865"/>
      <c r="DA124" s="865"/>
      <c r="DB124" s="865"/>
      <c r="DC124" s="865"/>
      <c r="DD124" s="865"/>
      <c r="DE124" s="865"/>
      <c r="DF124" s="866"/>
      <c r="DG124" s="792">
        <v>729635</v>
      </c>
      <c r="DH124" s="793"/>
      <c r="DI124" s="793"/>
      <c r="DJ124" s="793"/>
      <c r="DK124" s="794"/>
      <c r="DL124" s="795" t="s">
        <v>128</v>
      </c>
      <c r="DM124" s="793"/>
      <c r="DN124" s="793"/>
      <c r="DO124" s="793"/>
      <c r="DP124" s="794"/>
      <c r="DQ124" s="795" t="s">
        <v>387</v>
      </c>
      <c r="DR124" s="793"/>
      <c r="DS124" s="793"/>
      <c r="DT124" s="793"/>
      <c r="DU124" s="794"/>
      <c r="DV124" s="877" t="s">
        <v>128</v>
      </c>
      <c r="DW124" s="878"/>
      <c r="DX124" s="878"/>
      <c r="DY124" s="878"/>
      <c r="DZ124" s="879"/>
    </row>
    <row r="125" spans="1:130" s="226" customFormat="1" ht="26.25" customHeight="1">
      <c r="A125" s="849"/>
      <c r="B125" s="850"/>
      <c r="C125" s="844" t="s">
        <v>468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387</v>
      </c>
      <c r="AG125" s="809"/>
      <c r="AH125" s="809"/>
      <c r="AI125" s="809"/>
      <c r="AJ125" s="810"/>
      <c r="AK125" s="811" t="s">
        <v>387</v>
      </c>
      <c r="AL125" s="809"/>
      <c r="AM125" s="809"/>
      <c r="AN125" s="809"/>
      <c r="AO125" s="810"/>
      <c r="AP125" s="853" t="s">
        <v>387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483</v>
      </c>
      <c r="CL125" s="881"/>
      <c r="CM125" s="881"/>
      <c r="CN125" s="881"/>
      <c r="CO125" s="882"/>
      <c r="CP125" s="889" t="s">
        <v>484</v>
      </c>
      <c r="CQ125" s="837"/>
      <c r="CR125" s="837"/>
      <c r="CS125" s="837"/>
      <c r="CT125" s="837"/>
      <c r="CU125" s="837"/>
      <c r="CV125" s="837"/>
      <c r="CW125" s="837"/>
      <c r="CX125" s="837"/>
      <c r="CY125" s="837"/>
      <c r="CZ125" s="837"/>
      <c r="DA125" s="837"/>
      <c r="DB125" s="837"/>
      <c r="DC125" s="837"/>
      <c r="DD125" s="837"/>
      <c r="DE125" s="837"/>
      <c r="DF125" s="838"/>
      <c r="DG125" s="890" t="s">
        <v>387</v>
      </c>
      <c r="DH125" s="871"/>
      <c r="DI125" s="871"/>
      <c r="DJ125" s="871"/>
      <c r="DK125" s="871"/>
      <c r="DL125" s="871" t="s">
        <v>387</v>
      </c>
      <c r="DM125" s="871"/>
      <c r="DN125" s="871"/>
      <c r="DO125" s="871"/>
      <c r="DP125" s="871"/>
      <c r="DQ125" s="871" t="s">
        <v>128</v>
      </c>
      <c r="DR125" s="871"/>
      <c r="DS125" s="871"/>
      <c r="DT125" s="871"/>
      <c r="DU125" s="871"/>
      <c r="DV125" s="872" t="s">
        <v>387</v>
      </c>
      <c r="DW125" s="872"/>
      <c r="DX125" s="872"/>
      <c r="DY125" s="872"/>
      <c r="DZ125" s="873"/>
    </row>
    <row r="126" spans="1:130" s="226" customFormat="1" ht="26.25" customHeight="1" thickBot="1">
      <c r="A126" s="849"/>
      <c r="B126" s="850"/>
      <c r="C126" s="844" t="s">
        <v>470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30417</v>
      </c>
      <c r="AB126" s="809"/>
      <c r="AC126" s="809"/>
      <c r="AD126" s="809"/>
      <c r="AE126" s="810"/>
      <c r="AF126" s="811">
        <v>28586</v>
      </c>
      <c r="AG126" s="809"/>
      <c r="AH126" s="809"/>
      <c r="AI126" s="809"/>
      <c r="AJ126" s="810"/>
      <c r="AK126" s="811">
        <v>13797</v>
      </c>
      <c r="AL126" s="809"/>
      <c r="AM126" s="809"/>
      <c r="AN126" s="809"/>
      <c r="AO126" s="810"/>
      <c r="AP126" s="853">
        <v>0.1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485</v>
      </c>
      <c r="CQ126" s="781"/>
      <c r="CR126" s="781"/>
      <c r="CS126" s="781"/>
      <c r="CT126" s="781"/>
      <c r="CU126" s="781"/>
      <c r="CV126" s="781"/>
      <c r="CW126" s="781"/>
      <c r="CX126" s="781"/>
      <c r="CY126" s="781"/>
      <c r="CZ126" s="781"/>
      <c r="DA126" s="781"/>
      <c r="DB126" s="781"/>
      <c r="DC126" s="781"/>
      <c r="DD126" s="781"/>
      <c r="DE126" s="781"/>
      <c r="DF126" s="782"/>
      <c r="DG126" s="845" t="s">
        <v>128</v>
      </c>
      <c r="DH126" s="846"/>
      <c r="DI126" s="846"/>
      <c r="DJ126" s="846"/>
      <c r="DK126" s="846"/>
      <c r="DL126" s="846" t="s">
        <v>387</v>
      </c>
      <c r="DM126" s="846"/>
      <c r="DN126" s="846"/>
      <c r="DO126" s="846"/>
      <c r="DP126" s="846"/>
      <c r="DQ126" s="846" t="s">
        <v>387</v>
      </c>
      <c r="DR126" s="846"/>
      <c r="DS126" s="846"/>
      <c r="DT126" s="846"/>
      <c r="DU126" s="846"/>
      <c r="DV126" s="823" t="s">
        <v>128</v>
      </c>
      <c r="DW126" s="823"/>
      <c r="DX126" s="823"/>
      <c r="DY126" s="823"/>
      <c r="DZ126" s="824"/>
    </row>
    <row r="127" spans="1:130" s="226" customFormat="1" ht="26.25" customHeight="1">
      <c r="A127" s="851"/>
      <c r="B127" s="852"/>
      <c r="C127" s="867" t="s">
        <v>486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387</v>
      </c>
      <c r="AB127" s="809"/>
      <c r="AC127" s="809"/>
      <c r="AD127" s="809"/>
      <c r="AE127" s="810"/>
      <c r="AF127" s="811" t="s">
        <v>128</v>
      </c>
      <c r="AG127" s="809"/>
      <c r="AH127" s="809"/>
      <c r="AI127" s="809"/>
      <c r="AJ127" s="810"/>
      <c r="AK127" s="811" t="s">
        <v>387</v>
      </c>
      <c r="AL127" s="809"/>
      <c r="AM127" s="809"/>
      <c r="AN127" s="809"/>
      <c r="AO127" s="810"/>
      <c r="AP127" s="853" t="s">
        <v>128</v>
      </c>
      <c r="AQ127" s="854"/>
      <c r="AR127" s="854"/>
      <c r="AS127" s="854"/>
      <c r="AT127" s="855"/>
      <c r="AU127" s="228"/>
      <c r="AV127" s="228"/>
      <c r="AW127" s="228"/>
      <c r="AX127" s="870" t="s">
        <v>487</v>
      </c>
      <c r="AY127" s="841"/>
      <c r="AZ127" s="841"/>
      <c r="BA127" s="841"/>
      <c r="BB127" s="841"/>
      <c r="BC127" s="841"/>
      <c r="BD127" s="841"/>
      <c r="BE127" s="842"/>
      <c r="BF127" s="840" t="s">
        <v>488</v>
      </c>
      <c r="BG127" s="841"/>
      <c r="BH127" s="841"/>
      <c r="BI127" s="841"/>
      <c r="BJ127" s="841"/>
      <c r="BK127" s="841"/>
      <c r="BL127" s="842"/>
      <c r="BM127" s="840" t="s">
        <v>489</v>
      </c>
      <c r="BN127" s="841"/>
      <c r="BO127" s="841"/>
      <c r="BP127" s="841"/>
      <c r="BQ127" s="841"/>
      <c r="BR127" s="841"/>
      <c r="BS127" s="842"/>
      <c r="BT127" s="840" t="s">
        <v>490</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491</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128</v>
      </c>
      <c r="DR127" s="846"/>
      <c r="DS127" s="846"/>
      <c r="DT127" s="846"/>
      <c r="DU127" s="846"/>
      <c r="DV127" s="823" t="s">
        <v>128</v>
      </c>
      <c r="DW127" s="823"/>
      <c r="DX127" s="823"/>
      <c r="DY127" s="823"/>
      <c r="DZ127" s="824"/>
    </row>
    <row r="128" spans="1:130" s="226" customFormat="1" ht="26.25" customHeight="1" thickBot="1">
      <c r="A128" s="825" t="s">
        <v>492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493</v>
      </c>
      <c r="X128" s="827"/>
      <c r="Y128" s="827"/>
      <c r="Z128" s="828"/>
      <c r="AA128" s="829">
        <v>87451</v>
      </c>
      <c r="AB128" s="830"/>
      <c r="AC128" s="830"/>
      <c r="AD128" s="830"/>
      <c r="AE128" s="831"/>
      <c r="AF128" s="832">
        <v>62712</v>
      </c>
      <c r="AG128" s="830"/>
      <c r="AH128" s="830"/>
      <c r="AI128" s="830"/>
      <c r="AJ128" s="831"/>
      <c r="AK128" s="832">
        <v>56889</v>
      </c>
      <c r="AL128" s="830"/>
      <c r="AM128" s="830"/>
      <c r="AN128" s="830"/>
      <c r="AO128" s="831"/>
      <c r="AP128" s="833"/>
      <c r="AQ128" s="834"/>
      <c r="AR128" s="834"/>
      <c r="AS128" s="834"/>
      <c r="AT128" s="835"/>
      <c r="AU128" s="228"/>
      <c r="AV128" s="228"/>
      <c r="AW128" s="228"/>
      <c r="AX128" s="836" t="s">
        <v>494</v>
      </c>
      <c r="AY128" s="837"/>
      <c r="AZ128" s="837"/>
      <c r="BA128" s="837"/>
      <c r="BB128" s="837"/>
      <c r="BC128" s="837"/>
      <c r="BD128" s="837"/>
      <c r="BE128" s="838"/>
      <c r="BF128" s="815" t="s">
        <v>128</v>
      </c>
      <c r="BG128" s="816"/>
      <c r="BH128" s="816"/>
      <c r="BI128" s="816"/>
      <c r="BJ128" s="816"/>
      <c r="BK128" s="816"/>
      <c r="BL128" s="839"/>
      <c r="BM128" s="815">
        <v>12.02</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495</v>
      </c>
      <c r="CQ128" s="759"/>
      <c r="CR128" s="759"/>
      <c r="CS128" s="759"/>
      <c r="CT128" s="759"/>
      <c r="CU128" s="759"/>
      <c r="CV128" s="759"/>
      <c r="CW128" s="759"/>
      <c r="CX128" s="759"/>
      <c r="CY128" s="759"/>
      <c r="CZ128" s="759"/>
      <c r="DA128" s="759"/>
      <c r="DB128" s="759"/>
      <c r="DC128" s="759"/>
      <c r="DD128" s="759"/>
      <c r="DE128" s="759"/>
      <c r="DF128" s="760"/>
      <c r="DG128" s="819" t="s">
        <v>128</v>
      </c>
      <c r="DH128" s="820"/>
      <c r="DI128" s="820"/>
      <c r="DJ128" s="820"/>
      <c r="DK128" s="820"/>
      <c r="DL128" s="820" t="s">
        <v>128</v>
      </c>
      <c r="DM128" s="820"/>
      <c r="DN128" s="820"/>
      <c r="DO128" s="820"/>
      <c r="DP128" s="820"/>
      <c r="DQ128" s="820" t="s">
        <v>128</v>
      </c>
      <c r="DR128" s="820"/>
      <c r="DS128" s="820"/>
      <c r="DT128" s="820"/>
      <c r="DU128" s="820"/>
      <c r="DV128" s="821" t="s">
        <v>387</v>
      </c>
      <c r="DW128" s="821"/>
      <c r="DX128" s="821"/>
      <c r="DY128" s="821"/>
      <c r="DZ128" s="822"/>
    </row>
    <row r="129" spans="1:131" s="226" customFormat="1" ht="26.25" customHeight="1">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496</v>
      </c>
      <c r="X129" s="806"/>
      <c r="Y129" s="806"/>
      <c r="Z129" s="807"/>
      <c r="AA129" s="808">
        <v>23687373</v>
      </c>
      <c r="AB129" s="809"/>
      <c r="AC129" s="809"/>
      <c r="AD129" s="809"/>
      <c r="AE129" s="810"/>
      <c r="AF129" s="811">
        <v>24483751</v>
      </c>
      <c r="AG129" s="809"/>
      <c r="AH129" s="809"/>
      <c r="AI129" s="809"/>
      <c r="AJ129" s="810"/>
      <c r="AK129" s="811">
        <v>25912765</v>
      </c>
      <c r="AL129" s="809"/>
      <c r="AM129" s="809"/>
      <c r="AN129" s="809"/>
      <c r="AO129" s="810"/>
      <c r="AP129" s="812"/>
      <c r="AQ129" s="813"/>
      <c r="AR129" s="813"/>
      <c r="AS129" s="813"/>
      <c r="AT129" s="814"/>
      <c r="AU129" s="229"/>
      <c r="AV129" s="229"/>
      <c r="AW129" s="229"/>
      <c r="AX129" s="780" t="s">
        <v>497</v>
      </c>
      <c r="AY129" s="781"/>
      <c r="AZ129" s="781"/>
      <c r="BA129" s="781"/>
      <c r="BB129" s="781"/>
      <c r="BC129" s="781"/>
      <c r="BD129" s="781"/>
      <c r="BE129" s="782"/>
      <c r="BF129" s="799" t="s">
        <v>128</v>
      </c>
      <c r="BG129" s="800"/>
      <c r="BH129" s="800"/>
      <c r="BI129" s="800"/>
      <c r="BJ129" s="800"/>
      <c r="BK129" s="800"/>
      <c r="BL129" s="801"/>
      <c r="BM129" s="799">
        <v>17.02</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3" t="s">
        <v>498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499</v>
      </c>
      <c r="X130" s="806"/>
      <c r="Y130" s="806"/>
      <c r="Z130" s="807"/>
      <c r="AA130" s="808">
        <v>4106469</v>
      </c>
      <c r="AB130" s="809"/>
      <c r="AC130" s="809"/>
      <c r="AD130" s="809"/>
      <c r="AE130" s="810"/>
      <c r="AF130" s="811">
        <v>4184451</v>
      </c>
      <c r="AG130" s="809"/>
      <c r="AH130" s="809"/>
      <c r="AI130" s="809"/>
      <c r="AJ130" s="810"/>
      <c r="AK130" s="811">
        <v>4407871</v>
      </c>
      <c r="AL130" s="809"/>
      <c r="AM130" s="809"/>
      <c r="AN130" s="809"/>
      <c r="AO130" s="810"/>
      <c r="AP130" s="812"/>
      <c r="AQ130" s="813"/>
      <c r="AR130" s="813"/>
      <c r="AS130" s="813"/>
      <c r="AT130" s="814"/>
      <c r="AU130" s="229"/>
      <c r="AV130" s="229"/>
      <c r="AW130" s="229"/>
      <c r="AX130" s="780" t="s">
        <v>500</v>
      </c>
      <c r="AY130" s="781"/>
      <c r="AZ130" s="781"/>
      <c r="BA130" s="781"/>
      <c r="BB130" s="781"/>
      <c r="BC130" s="781"/>
      <c r="BD130" s="781"/>
      <c r="BE130" s="782"/>
      <c r="BF130" s="783">
        <v>8.1999999999999993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501</v>
      </c>
      <c r="X131" s="790"/>
      <c r="Y131" s="790"/>
      <c r="Z131" s="791"/>
      <c r="AA131" s="792">
        <v>19580904</v>
      </c>
      <c r="AB131" s="793"/>
      <c r="AC131" s="793"/>
      <c r="AD131" s="793"/>
      <c r="AE131" s="794"/>
      <c r="AF131" s="795">
        <v>20299300</v>
      </c>
      <c r="AG131" s="793"/>
      <c r="AH131" s="793"/>
      <c r="AI131" s="793"/>
      <c r="AJ131" s="794"/>
      <c r="AK131" s="795">
        <v>21504894</v>
      </c>
      <c r="AL131" s="793"/>
      <c r="AM131" s="793"/>
      <c r="AN131" s="793"/>
      <c r="AO131" s="794"/>
      <c r="AP131" s="796"/>
      <c r="AQ131" s="797"/>
      <c r="AR131" s="797"/>
      <c r="AS131" s="797"/>
      <c r="AT131" s="798"/>
      <c r="AU131" s="229"/>
      <c r="AV131" s="229"/>
      <c r="AW131" s="229"/>
      <c r="AX131" s="758" t="s">
        <v>502</v>
      </c>
      <c r="AY131" s="759"/>
      <c r="AZ131" s="759"/>
      <c r="BA131" s="759"/>
      <c r="BB131" s="759"/>
      <c r="BC131" s="759"/>
      <c r="BD131" s="759"/>
      <c r="BE131" s="760"/>
      <c r="BF131" s="761">
        <v>79.2</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7" t="s">
        <v>503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504</v>
      </c>
      <c r="W132" s="771"/>
      <c r="X132" s="771"/>
      <c r="Y132" s="771"/>
      <c r="Z132" s="772"/>
      <c r="AA132" s="773">
        <v>8.7698453549999993</v>
      </c>
      <c r="AB132" s="774"/>
      <c r="AC132" s="774"/>
      <c r="AD132" s="774"/>
      <c r="AE132" s="775"/>
      <c r="AF132" s="776">
        <v>8.8122496829999992</v>
      </c>
      <c r="AG132" s="774"/>
      <c r="AH132" s="774"/>
      <c r="AI132" s="774"/>
      <c r="AJ132" s="775"/>
      <c r="AK132" s="776">
        <v>7.0588676230000003</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505</v>
      </c>
      <c r="W133" s="750"/>
      <c r="X133" s="750"/>
      <c r="Y133" s="750"/>
      <c r="Z133" s="751"/>
      <c r="AA133" s="752">
        <v>8.6</v>
      </c>
      <c r="AB133" s="753"/>
      <c r="AC133" s="753"/>
      <c r="AD133" s="753"/>
      <c r="AE133" s="754"/>
      <c r="AF133" s="752">
        <v>8.8000000000000007</v>
      </c>
      <c r="AG133" s="753"/>
      <c r="AH133" s="753"/>
      <c r="AI133" s="753"/>
      <c r="AJ133" s="754"/>
      <c r="AK133" s="752">
        <v>8.1999999999999993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P9DBIPbNMiGPvRmbz6ULdvxUr4bVRkpVnHxUQkjbYlStaEki9rqz5TS5auUDkBMJ4cG3NA4WrUQ3V3XGiEVmg==" saltValue="PijvsulYC/0aHf2L6Jy3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D22" sqref="BD22"/>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506</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51"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9muFTJU+96QJY6Mlfv3SyNsa+nAn3XcM2Afu4Rp5ENkme36N568+fF/ugFYLHOUd9TAM6GRrQCOR0I19FYTTjg==" saltValue="8LzorSlUCO8UEiCNPg68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7"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509</v>
      </c>
      <c r="AP7" s="268"/>
      <c r="AQ7" s="269" t="s">
        <v>510</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511</v>
      </c>
      <c r="AQ8" s="275" t="s">
        <v>512</v>
      </c>
      <c r="AR8" s="276" t="s">
        <v>513</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514</v>
      </c>
      <c r="AL9" s="1160"/>
      <c r="AM9" s="1160"/>
      <c r="AN9" s="1161"/>
      <c r="AO9" s="277">
        <v>7296972</v>
      </c>
      <c r="AP9" s="277">
        <v>86453</v>
      </c>
      <c r="AQ9" s="278">
        <v>72345</v>
      </c>
      <c r="AR9" s="279">
        <v>19.5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515</v>
      </c>
      <c r="AL10" s="1160"/>
      <c r="AM10" s="1160"/>
      <c r="AN10" s="1161"/>
      <c r="AO10" s="280">
        <v>5631</v>
      </c>
      <c r="AP10" s="280">
        <v>67</v>
      </c>
      <c r="AQ10" s="281">
        <v>6087</v>
      </c>
      <c r="AR10" s="282">
        <v>-98.9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516</v>
      </c>
      <c r="AL11" s="1160"/>
      <c r="AM11" s="1160"/>
      <c r="AN11" s="1161"/>
      <c r="AO11" s="280">
        <v>45641</v>
      </c>
      <c r="AP11" s="280">
        <v>541</v>
      </c>
      <c r="AQ11" s="281">
        <v>1128</v>
      </c>
      <c r="AR11" s="282">
        <v>-52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517</v>
      </c>
      <c r="AL12" s="1160"/>
      <c r="AM12" s="1160"/>
      <c r="AN12" s="1161"/>
      <c r="AO12" s="280" t="s">
        <v>518</v>
      </c>
      <c r="AP12" s="280" t="s">
        <v>518</v>
      </c>
      <c r="AQ12" s="281">
        <v>9</v>
      </c>
      <c r="AR12" s="282" t="s">
        <v>518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519</v>
      </c>
      <c r="AL13" s="1160"/>
      <c r="AM13" s="1160"/>
      <c r="AN13" s="1161"/>
      <c r="AO13" s="280">
        <v>494903</v>
      </c>
      <c r="AP13" s="280">
        <v>5864</v>
      </c>
      <c r="AQ13" s="281">
        <v>2326</v>
      </c>
      <c r="AR13" s="282">
        <v>152.1</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520</v>
      </c>
      <c r="AL14" s="1160"/>
      <c r="AM14" s="1160"/>
      <c r="AN14" s="1161"/>
      <c r="AO14" s="280">
        <v>261319</v>
      </c>
      <c r="AP14" s="280">
        <v>3096</v>
      </c>
      <c r="AQ14" s="281">
        <v>1625</v>
      </c>
      <c r="AR14" s="282">
        <v>90.5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521</v>
      </c>
      <c r="AL15" s="1163"/>
      <c r="AM15" s="1163"/>
      <c r="AN15" s="1164"/>
      <c r="AO15" s="280">
        <v>-527224</v>
      </c>
      <c r="AP15" s="280">
        <v>-6246</v>
      </c>
      <c r="AQ15" s="281">
        <v>-4515</v>
      </c>
      <c r="AR15" s="282">
        <v>38.299999999999997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7577242</v>
      </c>
      <c r="AP16" s="280">
        <v>89773</v>
      </c>
      <c r="AQ16" s="281">
        <v>79005</v>
      </c>
      <c r="AR16" s="282">
        <v>13.6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526</v>
      </c>
      <c r="AL21" s="1166"/>
      <c r="AM21" s="1166"/>
      <c r="AN21" s="1167"/>
      <c r="AO21" s="293">
        <v>9.0299999999999994</v>
      </c>
      <c r="AP21" s="294">
        <v>7.5</v>
      </c>
      <c r="AQ21" s="295">
        <v>1.53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527</v>
      </c>
      <c r="AL22" s="1166"/>
      <c r="AM22" s="1166"/>
      <c r="AN22" s="1167"/>
      <c r="AO22" s="298">
        <v>98.4</v>
      </c>
      <c r="AP22" s="299">
        <v>98.5</v>
      </c>
      <c r="AQ22" s="300">
        <v>-0.1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8" t="s">
        <v>528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c r="A27" s="305"/>
      <c r="AO27" s="258"/>
      <c r="AP27" s="258"/>
      <c r="AQ27" s="258"/>
      <c r="AR27" s="258"/>
      <c r="AS27" s="258"/>
      <c r="AT27" s="258"/>
    </row>
    <row r="28" spans="1:46" ht="17.2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509</v>
      </c>
      <c r="AP30" s="268"/>
      <c r="AQ30" s="269" t="s">
        <v>510</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511</v>
      </c>
      <c r="AQ31" s="275" t="s">
        <v>512</v>
      </c>
      <c r="AR31" s="276" t="s">
        <v>513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531</v>
      </c>
      <c r="AL32" s="1150"/>
      <c r="AM32" s="1150"/>
      <c r="AN32" s="1151"/>
      <c r="AO32" s="308">
        <v>5034588</v>
      </c>
      <c r="AP32" s="308">
        <v>59649</v>
      </c>
      <c r="AQ32" s="309">
        <v>42274</v>
      </c>
      <c r="AR32" s="310">
        <v>41.1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532</v>
      </c>
      <c r="AL33" s="1150"/>
      <c r="AM33" s="1150"/>
      <c r="AN33" s="1151"/>
      <c r="AO33" s="308" t="s">
        <v>518</v>
      </c>
      <c r="AP33" s="308" t="s">
        <v>518</v>
      </c>
      <c r="AQ33" s="309" t="s">
        <v>518</v>
      </c>
      <c r="AR33" s="310" t="s">
        <v>518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533</v>
      </c>
      <c r="AL34" s="1150"/>
      <c r="AM34" s="1150"/>
      <c r="AN34" s="1151"/>
      <c r="AO34" s="308" t="s">
        <v>518</v>
      </c>
      <c r="AP34" s="308" t="s">
        <v>518</v>
      </c>
      <c r="AQ34" s="309">
        <v>53</v>
      </c>
      <c r="AR34" s="310" t="s">
        <v>518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534</v>
      </c>
      <c r="AL35" s="1150"/>
      <c r="AM35" s="1150"/>
      <c r="AN35" s="1151"/>
      <c r="AO35" s="308">
        <v>920998</v>
      </c>
      <c r="AP35" s="308">
        <v>10912</v>
      </c>
      <c r="AQ35" s="309">
        <v>12769</v>
      </c>
      <c r="AR35" s="310">
        <v>-14.5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535</v>
      </c>
      <c r="AL36" s="1150"/>
      <c r="AM36" s="1150"/>
      <c r="AN36" s="1151"/>
      <c r="AO36" s="308" t="s">
        <v>518</v>
      </c>
      <c r="AP36" s="308" t="s">
        <v>518</v>
      </c>
      <c r="AQ36" s="309">
        <v>1973</v>
      </c>
      <c r="AR36" s="310" t="s">
        <v>518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536</v>
      </c>
      <c r="AL37" s="1150"/>
      <c r="AM37" s="1150"/>
      <c r="AN37" s="1151"/>
      <c r="AO37" s="308">
        <v>27176</v>
      </c>
      <c r="AP37" s="308">
        <v>322</v>
      </c>
      <c r="AQ37" s="309">
        <v>635</v>
      </c>
      <c r="AR37" s="310">
        <v>-49.3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537</v>
      </c>
      <c r="AL38" s="1153"/>
      <c r="AM38" s="1153"/>
      <c r="AN38" s="1154"/>
      <c r="AO38" s="311" t="s">
        <v>518</v>
      </c>
      <c r="AP38" s="311" t="s">
        <v>518</v>
      </c>
      <c r="AQ38" s="312">
        <v>1</v>
      </c>
      <c r="AR38" s="300" t="s">
        <v>518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538</v>
      </c>
      <c r="AL39" s="1153"/>
      <c r="AM39" s="1153"/>
      <c r="AN39" s="1154"/>
      <c r="AO39" s="308">
        <v>-56889</v>
      </c>
      <c r="AP39" s="308">
        <v>-674</v>
      </c>
      <c r="AQ39" s="309">
        <v>-5447</v>
      </c>
      <c r="AR39" s="310">
        <v>-87.6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539</v>
      </c>
      <c r="AL40" s="1150"/>
      <c r="AM40" s="1150"/>
      <c r="AN40" s="1151"/>
      <c r="AO40" s="308">
        <v>-4407871</v>
      </c>
      <c r="AP40" s="308">
        <v>-52223</v>
      </c>
      <c r="AQ40" s="309">
        <v>-37418</v>
      </c>
      <c r="AR40" s="310">
        <v>39.6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295</v>
      </c>
      <c r="AL41" s="1156"/>
      <c r="AM41" s="1156"/>
      <c r="AN41" s="1157"/>
      <c r="AO41" s="308">
        <v>1518002</v>
      </c>
      <c r="AP41" s="308">
        <v>17985</v>
      </c>
      <c r="AQ41" s="309">
        <v>14840</v>
      </c>
      <c r="AR41" s="310">
        <v>21.2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509</v>
      </c>
      <c r="AN49" s="1144" t="s">
        <v>543</v>
      </c>
      <c r="AO49" s="1145"/>
      <c r="AP49" s="1145"/>
      <c r="AQ49" s="1145"/>
      <c r="AR49" s="114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544</v>
      </c>
      <c r="AO50" s="325" t="s">
        <v>545</v>
      </c>
      <c r="AP50" s="326" t="s">
        <v>546</v>
      </c>
      <c r="AQ50" s="327" t="s">
        <v>547</v>
      </c>
      <c r="AR50" s="328" t="s">
        <v>548</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6111067</v>
      </c>
      <c r="AN51" s="330">
        <v>68947</v>
      </c>
      <c r="AO51" s="331">
        <v>-45.8</v>
      </c>
      <c r="AP51" s="332">
        <v>54110</v>
      </c>
      <c r="AQ51" s="333">
        <v>-5.6</v>
      </c>
      <c r="AR51" s="334">
        <v>-40.200000000000003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3009479</v>
      </c>
      <c r="AN52" s="338">
        <v>33954</v>
      </c>
      <c r="AO52" s="339">
        <v>-61.7</v>
      </c>
      <c r="AP52" s="340">
        <v>30620</v>
      </c>
      <c r="AQ52" s="341">
        <v>-6.6</v>
      </c>
      <c r="AR52" s="342">
        <v>-55.1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9021362</v>
      </c>
      <c r="AN53" s="330">
        <v>103122</v>
      </c>
      <c r="AO53" s="331">
        <v>49.6</v>
      </c>
      <c r="AP53" s="332">
        <v>54684</v>
      </c>
      <c r="AQ53" s="333">
        <v>1.1000000000000001</v>
      </c>
      <c r="AR53" s="334">
        <v>48.5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6563024</v>
      </c>
      <c r="AN54" s="338">
        <v>75021</v>
      </c>
      <c r="AO54" s="339">
        <v>120.9</v>
      </c>
      <c r="AP54" s="340">
        <v>32829</v>
      </c>
      <c r="AQ54" s="341">
        <v>7.2</v>
      </c>
      <c r="AR54" s="342">
        <v>113.7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10879362</v>
      </c>
      <c r="AN55" s="330">
        <v>125910</v>
      </c>
      <c r="AO55" s="331">
        <v>22.1</v>
      </c>
      <c r="AP55" s="332">
        <v>62383</v>
      </c>
      <c r="AQ55" s="333">
        <v>14.1</v>
      </c>
      <c r="AR55" s="334">
        <v>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7831777</v>
      </c>
      <c r="AN56" s="338">
        <v>90639</v>
      </c>
      <c r="AO56" s="339">
        <v>20.8</v>
      </c>
      <c r="AP56" s="340">
        <v>35325</v>
      </c>
      <c r="AQ56" s="341">
        <v>7.6</v>
      </c>
      <c r="AR56" s="342">
        <v>13.2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4513683</v>
      </c>
      <c r="AN57" s="330">
        <v>52823</v>
      </c>
      <c r="AO57" s="331">
        <v>-58</v>
      </c>
      <c r="AP57" s="332">
        <v>63812</v>
      </c>
      <c r="AQ57" s="333">
        <v>2.2999999999999998</v>
      </c>
      <c r="AR57" s="334">
        <v>-60.3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2156972</v>
      </c>
      <c r="AN58" s="338">
        <v>25243</v>
      </c>
      <c r="AO58" s="339">
        <v>-72.099999999999994</v>
      </c>
      <c r="AP58" s="340">
        <v>33848</v>
      </c>
      <c r="AQ58" s="341">
        <v>-4.2</v>
      </c>
      <c r="AR58" s="342">
        <v>-67.900000000000006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3994202</v>
      </c>
      <c r="AN59" s="330">
        <v>47322</v>
      </c>
      <c r="AO59" s="331">
        <v>-10.4</v>
      </c>
      <c r="AP59" s="332">
        <v>54225</v>
      </c>
      <c r="AQ59" s="333">
        <v>-15</v>
      </c>
      <c r="AR59" s="334">
        <v>4.5999999999999996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2442331</v>
      </c>
      <c r="AN60" s="338">
        <v>28936</v>
      </c>
      <c r="AO60" s="339">
        <v>14.6</v>
      </c>
      <c r="AP60" s="340">
        <v>27337</v>
      </c>
      <c r="AQ60" s="341">
        <v>-19.2</v>
      </c>
      <c r="AR60" s="342">
        <v>33.799999999999997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6903935</v>
      </c>
      <c r="AN61" s="345">
        <v>79625</v>
      </c>
      <c r="AO61" s="346">
        <v>-8.5</v>
      </c>
      <c r="AP61" s="347">
        <v>57843</v>
      </c>
      <c r="AQ61" s="348">
        <v>-0.6</v>
      </c>
      <c r="AR61" s="334">
        <v>-7.9</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4400717</v>
      </c>
      <c r="AN62" s="338">
        <v>50759</v>
      </c>
      <c r="AO62" s="339">
        <v>4.5</v>
      </c>
      <c r="AP62" s="340">
        <v>31992</v>
      </c>
      <c r="AQ62" s="341">
        <v>-3</v>
      </c>
      <c r="AR62" s="342">
        <v>7.5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ahOgDgeJsS4NeLOmVXJgZsN0K9tHkOsY3PaQr6ozboHyReg55YwfIutqUdyDrm+jNTmfQblR0YNneL6Z9ZOW3g==" saltValue="cyxXQ1qrOK75nWDkdiMY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8" zoomScaleNormal="100" zoomScaleSheetLayoutView="55" workbookViewId="0">
      <selection activeCell="BI103" sqref="BI103"/>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557</v>
      </c>
    </row>
    <row r="120" spans="125:125" ht="13.5" hidden="1" customHeight="1"/>
    <row r="121" spans="125:125" ht="13.5" hidden="1" customHeight="1">
      <c r="DU121" s="255"/>
    </row>
  </sheetData>
  <sheetProtection algorithmName="SHA-512" hashValue="GLvHmr7JuhgJXLRv7B/mKyBu5BXrc0pAbqT2doSZ52alMVxEeoZMkUWVfo1zeeB70GKnwXLGBWHP6NLKTyhpqw==" saltValue="J5qsSuHWhTvN+Z9D8MXH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E78" zoomScaleNormal="100" zoomScaleSheetLayoutView="55" workbookViewId="0">
      <selection activeCell="B114" sqref="B114"/>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558</v>
      </c>
    </row>
  </sheetData>
  <sheetProtection algorithmName="SHA-512" hashValue="GwXC5fOL+d+x2Xb3Dd2sRFJ7ppM91kW8cFOUTCBhpqW73BIswCb483nGvSyGJGQvMt0DUXogsWBmDRbVALeTYA==" saltValue="IZUGEiPPX3ZUT1cXh28m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22"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68" t="s">
        <v>3</v>
      </c>
      <c r="D47" s="1168"/>
      <c r="E47" s="1169"/>
      <c r="F47" s="11">
        <v>28.48</v>
      </c>
      <c r="G47" s="12">
        <v>26.72</v>
      </c>
      <c r="H47" s="12">
        <v>26.69</v>
      </c>
      <c r="I47" s="12">
        <v>25.83</v>
      </c>
      <c r="J47" s="13">
        <v>24.4</v>
      </c>
    </row>
    <row r="48" spans="2:10" ht="57.75" customHeight="1">
      <c r="B48" s="14"/>
      <c r="C48" s="1170" t="s">
        <v>4</v>
      </c>
      <c r="D48" s="1170"/>
      <c r="E48" s="1171"/>
      <c r="F48" s="15">
        <v>8.94</v>
      </c>
      <c r="G48" s="16">
        <v>10.23</v>
      </c>
      <c r="H48" s="16">
        <v>8.25</v>
      </c>
      <c r="I48" s="16">
        <v>13.16</v>
      </c>
      <c r="J48" s="17">
        <v>16.12</v>
      </c>
    </row>
    <row r="49" spans="2:10" ht="57.75" customHeight="1" thickBot="1">
      <c r="B49" s="18"/>
      <c r="C49" s="1172" t="s">
        <v>5</v>
      </c>
      <c r="D49" s="1172"/>
      <c r="E49" s="1173"/>
      <c r="F49" s="19" t="s">
        <v>564</v>
      </c>
      <c r="G49" s="20">
        <v>5.49</v>
      </c>
      <c r="H49" s="20" t="s">
        <v>565</v>
      </c>
      <c r="I49" s="20">
        <v>7.32</v>
      </c>
      <c r="J49" s="21">
        <v>3.69</v>
      </c>
    </row>
    <row r="50" spans="2:10"/>
  </sheetData>
  <sheetProtection algorithmName="SHA-512" hashValue="zE0ZJv5FiYw1mym7Rn5xWsI3ZujdbtLUjmLfg/T9tcYOMwTd4lQhhxPNXrnLwpZ2nYgAHuKUFQ1HPG6zPKH5HQ==" saltValue="E2px/2xm/aETm+ZqA2Hd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総括表（注釈修正）</vt:lpstr>
      <vt:lpstr>普通会計の状況 (差替え)</vt:lpstr>
      <vt:lpstr>各会計、関係団体の財政状況及び健全化判断比率</vt:lpstr>
      <vt:lpstr>財政比較分析表（注釈修正）</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大戸翔平</cp:lastModifiedBy>
  <cp:lastPrinted>2023-03-14T00:45:07Z</cp:lastPrinted>
  <dcterms:created xsi:type="dcterms:W3CDTF">2023-02-20T06:59:21Z</dcterms:created>
  <dcterms:modified xsi:type="dcterms:W3CDTF">2023-03-28T09:13:03Z</dcterms:modified>
  <cp:category/>
</cp:coreProperties>
</file>