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5経営分析（R04決算分）\"/>
    </mc:Choice>
  </mc:AlternateContent>
  <workbookProtection workbookAlgorithmName="SHA-512" workbookHashValue="WEN+yYoyt94issLK+79pVTh234YjjnfIn4deISzgacwVREIZznalZnoMqvZb+8+1IQg/as8VMy2AtWMJHFDT0g==" workbookSaltValue="vrhezq6+mbQ1v19x4tSW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<sst xmlns="http://schemas.openxmlformats.org/spreadsheetml/2006/main" count="228" uniqueCount="113">
  <si>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</si>
  <si>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</si>
  <si>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</si>
  <si>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</si>
  <si>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</si>
  <si>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</si>
  <si>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</si>
  <si>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</si>
  <si>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</si>
  <si>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</si>
  <si>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</si>
  <si>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</si>
  <si>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</si>
  <si>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</si>
  <si>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</si>
  <si>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</si>
  <si>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</si>
  <si>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</si>
  <si>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</si>
  <si>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</si>
  <si>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</si>
  <si>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</si>
  <si>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</si>
  <si>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</si>
  <si>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</si>
  <si>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</si>
  <si>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</si>
  <si>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</si>
  <si>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</si>
  <si>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</si>
  <si>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</si>
  <si>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</si>
  <si>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</si>
  <si>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</si>
  <si>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</si>
  <si>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</si>
  <si>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</si>
  <si>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</si>
  <si>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</si>
  <si>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</si>
  <si>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</si>
  <si>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</si>
  <si>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</si>
  <si>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</si>
  <si>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</si>
  <si>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</si>
  <si>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</si>
  <si>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</si>
  <si>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</si>
  <si>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</si>
  <si>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</si>
  <si>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</si>
  <si>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</si>
  <si>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</si>
  <si>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</si>
  <si>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</si>
  <si>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</si>
  <si>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</si>
  <si>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</si>
  <si>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</si>
  <si>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</si>
  <si>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</si>
  <si>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</si>
  <si>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</si>
  <si>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</si>
  <si>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</si>
  <si>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</si>
  <si>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</si>
  <si>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</si>
  <si>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</si>
  <si>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</si>
  <si>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</si>
  <si>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</si>
  <si>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</si>
  <si>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</si>
  <si>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</si>
  <si>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</si>
  <si>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</si>
  <si>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</si>
  <si>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</si>
  <si>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</si>
  <si>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</si>
  <si>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</si>
  <si>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</si>
  <si>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</si>
  <si>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</si>
  <si>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</si>
  <si>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</si>
  <si>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</si>
  <si>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</si>
  <si>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</si>
  <si>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</si>
  <si>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</si>
  <si>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</si>
  <si>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</si>
  <si>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</si>
  <si>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</si>
  <si>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</si>
  <si>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</si>
  <si>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</si>
  <si>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</si>
  <si>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</si>
  <si>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</si>
  <si>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</si>
  <si>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</si>
  <si>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</si>
  <si>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</si>
  <si>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</si>
  <si>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</si>
  <si>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</si>
  <si>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「①有形固定資産減価償却率」は、資産の老朽化度合を示す指標であり、令和元年度の浄水場更新事業完了以降は類似団体の平均値と比較すると低くなった。
「②管路経年化率」は、法定耐用年数を経過した管路の割合について示しており、類似団体と比較しても低いが耐用年数を経過した管は今後増加傾向にある。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phoneticPr fontId="4"/>
  </si>
  <si>
    <t xml:space="preserve">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少や節水機器の普及等による有収水量の減少に伴い、水道料金収入の減少が想定される。
これらの課題を解決すべく、「四国中央市水道事業経営戦略」に基づいた水道料金の見直しを検討し、中長期的な視野に立った設備投資を行い、持続可能な事業運営に取り組んでいきたいと考えている。
</t>
    <phoneticPr fontId="4"/>
  </si>
  <si>
    <t xml:space="preserve">「①経常収支比率」は、100％を上回っており経営に必要な経費を水道料金等で賄えている状況といえるが、類似団体平均値を下回っているため、更なる費用削減に努めていきたい。「③流動比率」は、ここ数年改善して今年度は類似団体平均値を上回っており、短期的な債務に対する支払能力は向上している。令和元年度に浄水場更新事業が完了し、その事業における財源の大半が企業債であることから「④企業債残高対給水収益比率」は非常に高い数値となっている。「⑤料金回収率」は、前年度比12.71ポイント減の92.44％となり、事業に必要な費用を給水収益で賄えている状況とされる100％を下回っているが、水道料金の基本料金を３か月間免除する水道料金負担軽減事業により給水収益が減少し供給単価が減少したことによるものであり、免除分についての一般会計からの繰入金を給水収益に含めた実質の料金回収率は102.11％となり、100％を上回っている。「⑥給水原価」は、配水管耐震工事や浄水場更新工事の実施に伴い類似団体よりも高く費用がかかっている。今後も減価償却費が影響し、給水原価は類似団体より高いものと考えられる。「⑦施設利用率」は、以前は類似団体平均値を下回っていたが、浄水場更新においてダウンサイジングを実施した結果、数値は改善されている。「⑧有収率」は、現在実施している高水圧地域の解消に向けた事業により、毎年改善されてきており、今年度も類似団体平均値を上回っている。引き続き高水圧地域の調整と漏水調査の強化により、漏水による無効水量の減少に努め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</si>
</sst>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0.18</c:v>
                </c:pt>
                <c:pt idx="2">
                  <c:v>0.19</c:v>
                </c:pt>
                <c:pt idx="3">
                  <c:v>0.13</c:v>
                </c:pt>
                <c:pt idx="4">
                  <c:v>0.12</c:v>
                </c:pt>
              </c:numCache>
            </c:numRef>
          </c:val>
          <c:extLst>
            <c:ext xmlns:c16="http://schemas.microsoft.com/office/drawing/2014/chart" uri="{C3380CC4-5D6E-409C-BE32-E72D297353CC}">
              <c16:uniqueId val="{00000000-AF4C-4B85-9BE7-664CFD0B9F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F4C-4B85-9BE7-664CFD0B9F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108.5</c:v>
                </c:pt>
                <c:pt idx="1">
                  <c:v>106.13</c:v>
                </c:pt>
                <c:pt idx="2">
                  <c:v>106.78</c:v>
                </c:pt>
                <c:pt idx="3">
                  <c:v>108.08</c:v>
                </c:pt>
                <c:pt idx="4">
                  <c:v>105.75</c:v>
                </c:pt>
              </c:numCache>
            </c:numRef>
          </c:val>
          <c:extLst>
            <c:ext xmlns:c16="http://schemas.microsoft.com/office/drawing/2014/chart" uri="{C3380CC4-5D6E-409C-BE32-E72D297353CC}">
              <c16:uniqueId val="{00000000-A83A-4FAC-87A7-CC93431861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83A-4FAC-87A7-CC93431861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54.73</c:v>
                </c:pt>
                <c:pt idx="1">
                  <c:v>39.909999999999997</c:v>
                </c:pt>
                <c:pt idx="2">
                  <c:v>41.07</c:v>
                </c:pt>
                <c:pt idx="3">
                  <c:v>43.17</c:v>
                </c:pt>
                <c:pt idx="4">
                  <c:v>44.86</c:v>
                </c:pt>
              </c:numCache>
            </c:numRef>
          </c:val>
          <c:extLst>
            <c:ext xmlns:c16="http://schemas.microsoft.com/office/drawing/2014/chart" uri="{C3380CC4-5D6E-409C-BE32-E72D297353CC}">
              <c16:uniqueId val="{00000000-B4C2-49C7-B2FF-78FAFD15BE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4C2-49C7-B2FF-78FAFD15BE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13.52</c:v>
                </c:pt>
                <c:pt idx="1">
                  <c:v>14.73</c:v>
                </c:pt>
                <c:pt idx="2">
                  <c:v>12.51</c:v>
                </c:pt>
                <c:pt idx="3">
                  <c:v>16.309999999999999</c:v>
                </c:pt>
                <c:pt idx="4">
                  <c:v>16.190000000000001</c:v>
                </c:pt>
              </c:numCache>
            </c:numRef>
          </c:val>
          <c:extLst>
            <c:ext xmlns:c16="http://schemas.microsoft.com/office/drawing/2014/chart" uri="{C3380CC4-5D6E-409C-BE32-E72D297353CC}">
              <c16:uniqueId val="{00000000-6E09-4FB5-ABB7-A4246E58B2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E09-4FB5-ABB7-A4246E58B2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D-4DED-909D-539FBB8E63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ED2D-4DED-909D-539FBB8E63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238.78</c:v>
                </c:pt>
                <c:pt idx="1">
                  <c:v>137.59</c:v>
                </c:pt>
                <c:pt idx="2">
                  <c:v>289.05</c:v>
                </c:pt>
                <c:pt idx="3">
                  <c:v>358.08</c:v>
                </c:pt>
                <c:pt idx="4">
                  <c:v>457.88</c:v>
                </c:pt>
              </c:numCache>
            </c:numRef>
          </c:val>
          <c:extLst>
            <c:ext xmlns:c16="http://schemas.microsoft.com/office/drawing/2014/chart" uri="{C3380CC4-5D6E-409C-BE32-E72D297353CC}">
              <c16:uniqueId val="{00000000-5B1B-4E50-BA0A-9B86A5CDB7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B1B-4E50-BA0A-9B86A5CDB7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615.79</c:v>
                </c:pt>
                <c:pt idx="1">
                  <c:v>745.29</c:v>
                </c:pt>
                <c:pt idx="2">
                  <c:v>754.79</c:v>
                </c:pt>
                <c:pt idx="3">
                  <c:v>750.37</c:v>
                </c:pt>
                <c:pt idx="4">
                  <c:v>837.95</c:v>
                </c:pt>
              </c:numCache>
            </c:numRef>
          </c:val>
          <c:extLst>
            <c:ext xmlns:c16="http://schemas.microsoft.com/office/drawing/2014/chart" uri="{C3380CC4-5D6E-409C-BE32-E72D297353CC}">
              <c16:uniqueId val="{00000000-B0D2-4AA2-B963-EE15F0DA03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0D2-4AA2-B963-EE15F0DA03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104.92</c:v>
                </c:pt>
                <c:pt idx="1">
                  <c:v>102.73</c:v>
                </c:pt>
                <c:pt idx="2">
                  <c:v>102.29</c:v>
                </c:pt>
                <c:pt idx="3">
                  <c:v>105.15</c:v>
                </c:pt>
                <c:pt idx="4">
                  <c:v>92.44</c:v>
                </c:pt>
              </c:numCache>
            </c:numRef>
          </c:val>
          <c:extLst>
            <c:ext xmlns:c16="http://schemas.microsoft.com/office/drawing/2014/chart" uri="{C3380CC4-5D6E-409C-BE32-E72D297353CC}">
              <c16:uniqueId val="{00000000-CE86-43D4-84C5-1F04550257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E86-43D4-84C5-1F04550257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177.61</c:v>
                </c:pt>
                <c:pt idx="1">
                  <c:v>181.67</c:v>
                </c:pt>
                <c:pt idx="2">
                  <c:v>174.6</c:v>
                </c:pt>
                <c:pt idx="3">
                  <c:v>171.13</c:v>
                </c:pt>
                <c:pt idx="4">
                  <c:v>176.24</c:v>
                </c:pt>
              </c:numCache>
            </c:numRef>
          </c:val>
          <c:extLst>
            <c:ext xmlns:c16="http://schemas.microsoft.com/office/drawing/2014/chart" uri="{C3380CC4-5D6E-409C-BE32-E72D297353CC}">
              <c16:uniqueId val="{00000000-6939-45EB-9DA7-08675596F9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939-45EB-9DA7-08675596F9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46.72</c:v>
                </c:pt>
                <c:pt idx="1">
                  <c:v>68.7</c:v>
                </c:pt>
                <c:pt idx="2">
                  <c:v>68.25</c:v>
                </c:pt>
                <c:pt idx="3">
                  <c:v>65.69</c:v>
                </c:pt>
                <c:pt idx="4">
                  <c:v>64.31</c:v>
                </c:pt>
              </c:numCache>
            </c:numRef>
          </c:val>
          <c:extLst>
            <c:ext xmlns:c16="http://schemas.microsoft.com/office/drawing/2014/chart" uri="{C3380CC4-5D6E-409C-BE32-E72D297353CC}">
              <c16:uniqueId val="{00000000-4AA4-4902-9B9C-E0EA9D905F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AA4-4902-9B9C-E0EA9D905F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86.15</c:v>
                </c:pt>
                <c:pt idx="1">
                  <c:v>86.54</c:v>
                </c:pt>
                <c:pt idx="2">
                  <c:v>86.85</c:v>
                </c:pt>
                <c:pt idx="3">
                  <c:v>88.54</c:v>
                </c:pt>
                <c:pt idx="4">
                  <c:v>88.06</c:v>
                </c:pt>
              </c:numCache>
            </c:numRef>
          </c:val>
          <c:extLst>
            <c:ext xmlns:c16="http://schemas.microsoft.com/office/drawing/2014/chart" uri="{C3380CC4-5D6E-409C-BE32-E72D297353CC}">
              <c16:uniqueId val="{00000000-DBD7-4998-84FC-0A9AF8D9F9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BD7-4998-84FC-0A9AF8D9F9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四国中央市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83426</v>
      </c>
      <c r="AM8" s="45"/>
      <c r="AN8" s="45"/>
      <c r="AO8" s="45"/>
      <c r="AP8" s="45"/>
      <c r="AQ8" s="45"/>
      <c r="AR8" s="45"/>
      <c r="AS8" s="45"/>
      <c r="AT8" s="46">
        <f>データ!$S$6</f>
        <v>421.24</v>
      </c>
      <c r="AU8" s="47"/>
      <c r="AV8" s="47"/>
      <c r="AW8" s="47"/>
      <c r="AX8" s="47"/>
      <c r="AY8" s="47"/>
      <c r="AZ8" s="47"/>
      <c r="BA8" s="47"/>
      <c r="BB8" s="48">
        <f>データ!$T$6</f>
        <v>198.05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57.08</v>
      </c>
      <c r="J10" s="47"/>
      <c r="K10" s="47"/>
      <c r="L10" s="47"/>
      <c r="M10" s="47"/>
      <c r="N10" s="47"/>
      <c r="O10" s="81"/>
      <c r="P10" s="48">
        <f>データ!$P$6</f>
        <v>97.96</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81255</v>
      </c>
      <c r="AM10" s="45"/>
      <c r="AN10" s="45"/>
      <c r="AO10" s="45"/>
      <c r="AP10" s="45"/>
      <c r="AQ10" s="45"/>
      <c r="AR10" s="45"/>
      <c r="AS10" s="45"/>
      <c r="AT10" s="46">
        <f>データ!$V$6</f>
        <v>71.489999999999995</v>
      </c>
      <c r="AU10" s="47"/>
      <c r="AV10" s="47"/>
      <c r="AW10" s="47"/>
      <c r="AX10" s="47"/>
      <c r="AY10" s="47"/>
      <c r="AZ10" s="47"/>
      <c r="BA10" s="47"/>
      <c r="BB10" s="48">
        <f>データ!$W$6</f>
        <v>1136.5899999999999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VkyB2V51pf5yEddds+Tc7wNzwbuNFpYToFtRK0VU0o1z6yAPdmlmFnSuyPqyryJOkpFyLzipGtRpttqAK3/vQ==" saltValue="bgJMz42MWqF/zuRQsd8J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382132</v>
      </c>
      <c r="D6" s="20">
        <f t="shared" si="3"/>
        <v>46</v>
      </c>
      <c r="E6" s="20">
        <f t="shared" si="3"/>
        <v>1</v>
      </c>
      <c r="F6" s="20">
        <f t="shared" si="3"/>
        <v>0</v>
      </c>
      <c r="G6" s="20">
        <f t="shared" si="3"/>
        <v>1</v>
      </c>
      <c r="H6" s="20" t="str">
        <f t="shared" si="3"/>
        <v>愛媛県　四国中央市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57.08</v>
      </c>
      <c r="P6" s="21">
        <f t="shared" si="3"/>
        <v>97.96</v>
      </c>
      <c r="Q6" s="21">
        <f t="shared" si="3"/>
        <v>3300</v>
      </c>
      <c r="R6" s="21">
        <f t="shared" si="3"/>
        <v>83426</v>
      </c>
      <c r="S6" s="21">
        <f t="shared" si="3"/>
        <v>421.24</v>
      </c>
      <c r="T6" s="21">
        <f t="shared" si="3"/>
        <v>198.05</v>
      </c>
      <c r="U6" s="21">
        <f t="shared" si="3"/>
        <v>81255</v>
      </c>
      <c r="V6" s="21">
        <f t="shared" si="3"/>
        <v>71.489999999999995</v>
      </c>
      <c r="W6" s="21">
        <f t="shared" si="3"/>
        <v>1136.5899999999999</v>
      </c>
      <c r="X6" s="22">
        <f>IF(X7="",NA(),X7)</f>
        <v>108.5</v>
      </c>
      <c r="Y6" s="22">
        <f t="shared" ref="Y6:AG6" si="4">IF(Y7="",NA(),Y7)</f>
        <v>106.13</v>
      </c>
      <c r="Z6" s="22">
        <f t="shared" si="4"/>
        <v>106.78</v>
      </c>
      <c r="AA6" s="22">
        <f t="shared" si="4"/>
        <v>108.08</v>
      </c>
      <c r="AB6" s="22">
        <f t="shared" si="4"/>
        <v>105.75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238.78</v>
      </c>
      <c r="AU6" s="22">
        <f t="shared" ref="AU6:BC6" si="6">IF(AU7="",NA(),AU7)</f>
        <v>137.59</v>
      </c>
      <c r="AV6" s="22">
        <f t="shared" si="6"/>
        <v>289.05</v>
      </c>
      <c r="AW6" s="22">
        <f t="shared" si="6"/>
        <v>358.08</v>
      </c>
      <c r="AX6" s="22">
        <f t="shared" si="6"/>
        <v>457.88</v>
      </c>
      <c r="AY6" s="22">
        <f t="shared" si="6"/>
        <v>349.83</v>
      </c>
      <c r="AZ6" s="22">
        <f t="shared" si="6"/>
        <v>360.86</v>
      </c>
      <c r="BA6" s="22">
        <f t="shared" si="6"/>
        <v>350.79</v>
      </c>
      <c r="BB6" s="22">
        <f t="shared" si="6"/>
        <v>354.57</v>
      </c>
      <c r="BC6" s="22">
        <f t="shared" si="6"/>
        <v>357.74</v>
      </c>
      <c r="BD6" s="21" t="str">
        <f>IF(BD7="","",IF(BD7="-","【-】","【"&amp;SUBSTITUTE(TEXT(BD7,"#,##0.00"),"-","△")&amp;"】"))</f>
        <v>【252.29】</v>
      </c>
      <c r="BE6" s="22">
        <f>IF(BE7="",NA(),BE7)</f>
        <v>615.79</v>
      </c>
      <c r="BF6" s="22">
        <f t="shared" ref="BF6:BN6" si="7">IF(BF7="",NA(),BF7)</f>
        <v>745.29</v>
      </c>
      <c r="BG6" s="22">
        <f t="shared" si="7"/>
        <v>754.79</v>
      </c>
      <c r="BH6" s="22">
        <f t="shared" si="7"/>
        <v>750.37</v>
      </c>
      <c r="BI6" s="22">
        <f t="shared" si="7"/>
        <v>837.95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104.92</v>
      </c>
      <c r="BQ6" s="22">
        <f t="shared" ref="BQ6:BY6" si="8">IF(BQ7="",NA(),BQ7)</f>
        <v>102.73</v>
      </c>
      <c r="BR6" s="22">
        <f t="shared" si="8"/>
        <v>102.29</v>
      </c>
      <c r="BS6" s="22">
        <f t="shared" si="8"/>
        <v>105.15</v>
      </c>
      <c r="BT6" s="22">
        <f t="shared" si="8"/>
        <v>92.44</v>
      </c>
      <c r="BU6" s="22">
        <f t="shared" si="8"/>
        <v>103.54</v>
      </c>
      <c r="BV6" s="22">
        <f t="shared" si="8"/>
        <v>103.32</v>
      </c>
      <c r="BW6" s="22">
        <f t="shared" si="8"/>
        <v>100.85</v>
      </c>
      <c r="BX6" s="22">
        <f t="shared" si="8"/>
        <v>103.79</v>
      </c>
      <c r="BY6" s="22">
        <f t="shared" si="8"/>
        <v>98.3</v>
      </c>
      <c r="BZ6" s="21" t="str">
        <f>IF(BZ7="","",IF(BZ7="-","【-】","【"&amp;SUBSTITUTE(TEXT(BZ7,"#,##0.00"),"-","△")&amp;"】"))</f>
        <v>【97.47】</v>
      </c>
      <c r="CA6" s="22">
        <f>IF(CA7="",NA(),CA7)</f>
        <v>177.61</v>
      </c>
      <c r="CB6" s="22">
        <f t="shared" ref="CB6:CJ6" si="9">IF(CB7="",NA(),CB7)</f>
        <v>181.67</v>
      </c>
      <c r="CC6" s="22">
        <f t="shared" si="9"/>
        <v>174.6</v>
      </c>
      <c r="CD6" s="22">
        <f t="shared" si="9"/>
        <v>171.13</v>
      </c>
      <c r="CE6" s="22">
        <f t="shared" si="9"/>
        <v>176.24</v>
      </c>
      <c r="CF6" s="22">
        <f t="shared" si="9"/>
        <v>167.46</v>
      </c>
      <c r="CG6" s="22">
        <f t="shared" si="9"/>
        <v>168.56</v>
      </c>
      <c r="CH6" s="22">
        <f t="shared" si="9"/>
        <v>167.1</v>
      </c>
      <c r="CI6" s="22">
        <f t="shared" si="9"/>
        <v>167.86</v>
      </c>
      <c r="CJ6" s="22">
        <f t="shared" si="9"/>
        <v>173.68</v>
      </c>
      <c r="CK6" s="21" t="str">
        <f>IF(CK7="","",IF(CK7="-","【-】","【"&amp;SUBSTITUTE(TEXT(CK7,"#,##0.00"),"-","△")&amp;"】"))</f>
        <v>【174.75】</v>
      </c>
      <c r="CL6" s="22">
        <f>IF(CL7="",NA(),CL7)</f>
        <v>46.72</v>
      </c>
      <c r="CM6" s="22">
        <f t="shared" ref="CM6:CU6" si="10">IF(CM7="",NA(),CM7)</f>
        <v>68.7</v>
      </c>
      <c r="CN6" s="22">
        <f t="shared" si="10"/>
        <v>68.25</v>
      </c>
      <c r="CO6" s="22">
        <f t="shared" si="10"/>
        <v>65.69</v>
      </c>
      <c r="CP6" s="22">
        <f t="shared" si="10"/>
        <v>64.31</v>
      </c>
      <c r="CQ6" s="22">
        <f t="shared" si="10"/>
        <v>59.46</v>
      </c>
      <c r="CR6" s="22">
        <f t="shared" si="10"/>
        <v>59.51</v>
      </c>
      <c r="CS6" s="22">
        <f t="shared" si="10"/>
        <v>59.91</v>
      </c>
      <c r="CT6" s="22">
        <f t="shared" si="10"/>
        <v>59.4</v>
      </c>
      <c r="CU6" s="22">
        <f t="shared" si="10"/>
        <v>59.24</v>
      </c>
      <c r="CV6" s="21" t="str">
        <f>IF(CV7="","",IF(CV7="-","【-】","【"&amp;SUBSTITUTE(TEXT(CV7,"#,##0.00"),"-","△")&amp;"】"))</f>
        <v>【59.97】</v>
      </c>
      <c r="CW6" s="22">
        <f>IF(CW7="",NA(),CW7)</f>
        <v>86.15</v>
      </c>
      <c r="CX6" s="22">
        <f t="shared" ref="CX6:DF6" si="11">IF(CX7="",NA(),CX7)</f>
        <v>86.54</v>
      </c>
      <c r="CY6" s="22">
        <f t="shared" si="11"/>
        <v>86.85</v>
      </c>
      <c r="CZ6" s="22">
        <f t="shared" si="11"/>
        <v>88.54</v>
      </c>
      <c r="DA6" s="22">
        <f t="shared" si="11"/>
        <v>88.06</v>
      </c>
      <c r="DB6" s="22">
        <f t="shared" si="11"/>
        <v>87.41</v>
      </c>
      <c r="DC6" s="22">
        <f t="shared" si="11"/>
        <v>87.08</v>
      </c>
      <c r="DD6" s="22">
        <f t="shared" si="11"/>
        <v>87.26</v>
      </c>
      <c r="DE6" s="22">
        <f t="shared" si="11"/>
        <v>87.57</v>
      </c>
      <c r="DF6" s="22">
        <f t="shared" si="11"/>
        <v>87.26</v>
      </c>
      <c r="DG6" s="21" t="str">
        <f>IF(DG7="","",IF(DG7="-","【-】","【"&amp;SUBSTITUTE(TEXT(DG7,"#,##0.00"),"-","△")&amp;"】"))</f>
        <v>【89.76】</v>
      </c>
      <c r="DH6" s="22">
        <f>IF(DH7="",NA(),DH7)</f>
        <v>54.73</v>
      </c>
      <c r="DI6" s="22">
        <f t="shared" ref="DI6:DQ6" si="12">IF(DI7="",NA(),DI7)</f>
        <v>39.909999999999997</v>
      </c>
      <c r="DJ6" s="22">
        <f t="shared" si="12"/>
        <v>41.07</v>
      </c>
      <c r="DK6" s="22">
        <f t="shared" si="12"/>
        <v>43.17</v>
      </c>
      <c r="DL6" s="22">
        <f t="shared" si="12"/>
        <v>44.86</v>
      </c>
      <c r="DM6" s="22">
        <f t="shared" si="12"/>
        <v>47.62</v>
      </c>
      <c r="DN6" s="22">
        <f t="shared" si="12"/>
        <v>48.55</v>
      </c>
      <c r="DO6" s="22">
        <f t="shared" si="12"/>
        <v>49.2</v>
      </c>
      <c r="DP6" s="22">
        <f t="shared" si="12"/>
        <v>50.01</v>
      </c>
      <c r="DQ6" s="22">
        <f t="shared" si="12"/>
        <v>50.99</v>
      </c>
      <c r="DR6" s="21" t="str">
        <f>IF(DR7="","",IF(DR7="-","【-】","【"&amp;SUBSTITUTE(TEXT(DR7,"#,##0.00"),"-","△")&amp;"】"))</f>
        <v>【51.51】</v>
      </c>
      <c r="DS6" s="22">
        <f>IF(DS7="",NA(),DS7)</f>
        <v>13.52</v>
      </c>
      <c r="DT6" s="22">
        <f t="shared" ref="DT6:EB6" si="13">IF(DT7="",NA(),DT7)</f>
        <v>14.73</v>
      </c>
      <c r="DU6" s="22">
        <f t="shared" si="13"/>
        <v>12.51</v>
      </c>
      <c r="DV6" s="22">
        <f t="shared" si="13"/>
        <v>16.309999999999999</v>
      </c>
      <c r="DW6" s="22">
        <f t="shared" si="13"/>
        <v>16.190000000000001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0.45</v>
      </c>
      <c r="EE6" s="22">
        <f t="shared" ref="EE6:EM6" si="14">IF(EE7="",NA(),EE7)</f>
        <v>0.18</v>
      </c>
      <c r="EF6" s="22">
        <f t="shared" si="14"/>
        <v>0.19</v>
      </c>
      <c r="EG6" s="22">
        <f t="shared" si="14"/>
        <v>0.13</v>
      </c>
      <c r="EH6" s="22">
        <f t="shared" si="14"/>
        <v>0.12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382132</v>
      </c>
      <c r="D7" s="24">
        <v>46</v>
      </c>
      <c r="E7" s="24">
        <v>1</v>
      </c>
      <c r="F7" s="24">
        <v>0</v>
      </c>
      <c r="G7" s="24">
        <v>1</v>
      </c>
      <c r="H7" s="24" t="s">
        <v>93</v>
      </c>
      <c r="I7" s="24" t="s">
        <v>94</v>
      </c>
      <c r="J7" s="24" t="s">
        <v>95</v>
      </c>
      <c r="K7" s="24" t="s">
        <v>96</v>
      </c>
      <c r="L7" s="24" t="s">
        <v>97</v>
      </c>
      <c r="M7" s="24" t="s">
        <v>98</v>
      </c>
      <c r="N7" s="25" t="s">
        <v>99</v>
      </c>
      <c r="O7" s="25">
        <v>57.08</v>
      </c>
      <c r="P7" s="25">
        <v>97.96</v>
      </c>
      <c r="Q7" s="25">
        <v>3300</v>
      </c>
      <c r="R7" s="25">
        <v>83426</v>
      </c>
      <c r="S7" s="25">
        <v>421.24</v>
      </c>
      <c r="T7" s="25">
        <v>198.05</v>
      </c>
      <c r="U7" s="25">
        <v>81255</v>
      </c>
      <c r="V7" s="25">
        <v>71.489999999999995</v>
      </c>
      <c r="W7" s="25">
        <v>1136.5899999999999</v>
      </c>
      <c r="X7" s="25">
        <v>108.5</v>
      </c>
      <c r="Y7" s="25">
        <v>106.13</v>
      </c>
      <c r="Z7" s="25">
        <v>106.78</v>
      </c>
      <c r="AA7" s="25">
        <v>108.08</v>
      </c>
      <c r="AB7" s="25">
        <v>105.75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238.78</v>
      </c>
      <c r="AU7" s="25">
        <v>137.59</v>
      </c>
      <c r="AV7" s="25">
        <v>289.05</v>
      </c>
      <c r="AW7" s="25">
        <v>358.08</v>
      </c>
      <c r="AX7" s="25">
        <v>457.88</v>
      </c>
      <c r="AY7" s="25">
        <v>349.83</v>
      </c>
      <c r="AZ7" s="25">
        <v>360.86</v>
      </c>
      <c r="BA7" s="25">
        <v>350.79</v>
      </c>
      <c r="BB7" s="25">
        <v>354.57</v>
      </c>
      <c r="BC7" s="25">
        <v>357.74</v>
      </c>
      <c r="BD7" s="25">
        <v>252.29</v>
      </c>
      <c r="BE7" s="25">
        <v>615.79</v>
      </c>
      <c r="BF7" s="25">
        <v>745.29</v>
      </c>
      <c r="BG7" s="25">
        <v>754.79</v>
      </c>
      <c r="BH7" s="25">
        <v>750.37</v>
      </c>
      <c r="BI7" s="25">
        <v>837.95</v>
      </c>
      <c r="BJ7" s="25">
        <v>314.87</v>
      </c>
      <c r="BK7" s="25">
        <v>309.27999999999997</v>
      </c>
      <c r="BL7" s="25">
        <v>322.92</v>
      </c>
      <c r="BM7" s="25">
        <v>303.45999999999998</v>
      </c>
      <c r="BN7" s="25">
        <v>307.27999999999997</v>
      </c>
      <c r="BO7" s="25">
        <v>268.07</v>
      </c>
      <c r="BP7" s="25">
        <v>104.92</v>
      </c>
      <c r="BQ7" s="25">
        <v>102.73</v>
      </c>
      <c r="BR7" s="25">
        <v>102.29</v>
      </c>
      <c r="BS7" s="25">
        <v>105.15</v>
      </c>
      <c r="BT7" s="25">
        <v>92.44</v>
      </c>
      <c r="BU7" s="25">
        <v>103.54</v>
      </c>
      <c r="BV7" s="25">
        <v>103.32</v>
      </c>
      <c r="BW7" s="25">
        <v>100.85</v>
      </c>
      <c r="BX7" s="25">
        <v>103.79</v>
      </c>
      <c r="BY7" s="25">
        <v>98.3</v>
      </c>
      <c r="BZ7" s="25">
        <v>97.47</v>
      </c>
      <c r="CA7" s="25">
        <v>177.61</v>
      </c>
      <c r="CB7" s="25">
        <v>181.67</v>
      </c>
      <c r="CC7" s="25">
        <v>174.6</v>
      </c>
      <c r="CD7" s="25">
        <v>171.13</v>
      </c>
      <c r="CE7" s="25">
        <v>176.24</v>
      </c>
      <c r="CF7" s="25">
        <v>167.46</v>
      </c>
      <c r="CG7" s="25">
        <v>168.56</v>
      </c>
      <c r="CH7" s="25">
        <v>167.1</v>
      </c>
      <c r="CI7" s="25">
        <v>167.86</v>
      </c>
      <c r="CJ7" s="25">
        <v>173.68</v>
      </c>
      <c r="CK7" s="25">
        <v>174.75</v>
      </c>
      <c r="CL7" s="25">
        <v>46.72</v>
      </c>
      <c r="CM7" s="25">
        <v>68.7</v>
      </c>
      <c r="CN7" s="25">
        <v>68.25</v>
      </c>
      <c r="CO7" s="25">
        <v>65.69</v>
      </c>
      <c r="CP7" s="25">
        <v>64.31</v>
      </c>
      <c r="CQ7" s="25">
        <v>59.46</v>
      </c>
      <c r="CR7" s="25">
        <v>59.51</v>
      </c>
      <c r="CS7" s="25">
        <v>59.91</v>
      </c>
      <c r="CT7" s="25">
        <v>59.4</v>
      </c>
      <c r="CU7" s="25">
        <v>59.24</v>
      </c>
      <c r="CV7" s="25">
        <v>59.97</v>
      </c>
      <c r="CW7" s="25">
        <v>86.15</v>
      </c>
      <c r="CX7" s="25">
        <v>86.54</v>
      </c>
      <c r="CY7" s="25">
        <v>86.85</v>
      </c>
      <c r="CZ7" s="25">
        <v>88.54</v>
      </c>
      <c r="DA7" s="25">
        <v>88.06</v>
      </c>
      <c r="DB7" s="25">
        <v>87.41</v>
      </c>
      <c r="DC7" s="25">
        <v>87.08</v>
      </c>
      <c r="DD7" s="25">
        <v>87.26</v>
      </c>
      <c r="DE7" s="25">
        <v>87.57</v>
      </c>
      <c r="DF7" s="25">
        <v>87.26</v>
      </c>
      <c r="DG7" s="25">
        <v>89.76</v>
      </c>
      <c r="DH7" s="25">
        <v>54.73</v>
      </c>
      <c r="DI7" s="25">
        <v>39.909999999999997</v>
      </c>
      <c r="DJ7" s="25">
        <v>41.07</v>
      </c>
      <c r="DK7" s="25">
        <v>43.17</v>
      </c>
      <c r="DL7" s="25">
        <v>44.86</v>
      </c>
      <c r="DM7" s="25">
        <v>47.62</v>
      </c>
      <c r="DN7" s="25">
        <v>48.55</v>
      </c>
      <c r="DO7" s="25">
        <v>49.2</v>
      </c>
      <c r="DP7" s="25">
        <v>50.01</v>
      </c>
      <c r="DQ7" s="25">
        <v>50.99</v>
      </c>
      <c r="DR7" s="25">
        <v>51.51</v>
      </c>
      <c r="DS7" s="25">
        <v>13.52</v>
      </c>
      <c r="DT7" s="25">
        <v>14.73</v>
      </c>
      <c r="DU7" s="25">
        <v>12.51</v>
      </c>
      <c r="DV7" s="25">
        <v>16.309999999999999</v>
      </c>
      <c r="DW7" s="25">
        <v>16.190000000000001</v>
      </c>
      <c r="DX7" s="25">
        <v>16.27</v>
      </c>
      <c r="DY7" s="25">
        <v>17.11</v>
      </c>
      <c r="DZ7" s="25">
        <v>18.329999999999998</v>
      </c>
      <c r="EA7" s="25">
        <v>20.27</v>
      </c>
      <c r="EB7" s="25">
        <v>21.69</v>
      </c>
      <c r="EC7" s="25">
        <v>23.75</v>
      </c>
      <c r="ED7" s="25">
        <v>0.45</v>
      </c>
      <c r="EE7" s="25">
        <v>0.18</v>
      </c>
      <c r="EF7" s="25">
        <v>0.19</v>
      </c>
      <c r="EG7" s="25">
        <v>0.13</v>
      </c>
      <c r="EH7" s="25">
        <v>0.12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石村佳史</cp:lastModifiedBy>
  <cp:lastPrinted>2024-02-01T03:00:22Z</cp:lastPrinted>
  <dcterms:created xsi:type="dcterms:W3CDTF">2023-12-05T01:00:12Z</dcterms:created>
  <dcterms:modified xsi:type="dcterms:W3CDTF">2024-02-01T03:00:27Z</dcterms:modified>
  <cp:category/>
</cp:coreProperties>
</file>