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下水道課\★下水道課　業務関係\80 調査関係\☆調査通知関係（県）\経営比較分析\R04\"/>
    </mc:Choice>
  </mc:AlternateContent>
  <xr:revisionPtr revIDLastSave="0" documentId="13_ncr:1_{C57DDDF8-15BF-4842-874D-0AF8B6813A68}" xr6:coauthVersionLast="47" xr6:coauthVersionMax="47" xr10:uidLastSave="{00000000-0000-0000-0000-000000000000}"/>
  <workbookProtection workbookAlgorithmName="SHA-512" workbookHashValue="sF8IhA9FV4Ep2axTpOTH2F4nQ5+tyJxUtf9TWMPp5X+lbgLpN/WMwd6C0RvMAJGNMGv1wXVDjd6RhxRqiMO3Hw==" workbookSaltValue="y10jEezws3dLyKBkvoqCLg==" workbookSpinCount="100000" lockStructure="1"/>
  <bookViews>
    <workbookView xWindow="20370" yWindow="-120" windowWidth="19440" windowHeight="148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T8" i="4"/>
  <c r="AD8" i="4"/>
  <c r="I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<sst xmlns="http://schemas.openxmlformats.org/spreadsheetml/2006/main" count="231" uniqueCount="117">
  <si>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</si>
  <si>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</si>
  <si>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</si>
  <si>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</si>
  <si>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</si>
  <si>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</si>
  <si>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</si>
  <si>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</si>
  <si>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</si>
  <si>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</si>
  <si>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</si>
  <si>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</si>
  <si>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</si>
  <si>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</si>
  <si>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</si>
  <si>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</si>
  <si>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</si>
  <si>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</si>
  <si>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</si>
  <si>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</si>
  <si>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</si>
  <si>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</si>
  <si>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</si>
  <si>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</si>
  <si>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</si>
  <si>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</si>
  <si>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</si>
  <si>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</si>
  <si>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</si>
  <si>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</si>
  <si>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</si>
  <si>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</si>
  <si>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</si>
  <si>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</si>
  <si>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</si>
  <si>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</si>
  <si>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</si>
  <si>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</si>
  <si>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</si>
  <si>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</si>
  <si>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</si>
  <si>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</si>
  <si>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</si>
  <si>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</si>
  <si>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</si>
  <si>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</si>
  <si>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</si>
  <si>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</si>
  <si>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</si>
  <si>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</si>
  <si>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</si>
  <si>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</si>
  <si>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</si>
  <si>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</si>
  <si>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</si>
  <si>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</si>
  <si>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</si>
  <si>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</si>
  <si>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</si>
  <si>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</si>
  <si>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</si>
  <si>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</si>
  <si>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</si>
  <si>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</si>
  <si>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</si>
  <si>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</si>
  <si>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</si>
  <si>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</si>
  <si>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</si>
  <si>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</si>
  <si>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</si>
  <si>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</si>
  <si>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</si>
  <si>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</si>
  <si>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</si>
  <si>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</si>
  <si>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</si>
  <si>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</si>
  <si>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</si>
  <si>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</si>
  <si>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</si>
  <si>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</si>
  <si>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</si>
  <si>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</si>
  <si>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</si>
  <si>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</si>
  <si>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</si>
  <si>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</si>
  <si>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</si>
  <si>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</si>
  <si>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</si>
  <si>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</si>
  <si>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</si>
  <si>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</si>
  <si>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</si>
  <si>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</si>
  <si>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</si>
  <si>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</si>
  <si>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</si>
  <si>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</si>
  <si>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</si>
  <si>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</si>
  <si>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</si>
  <si>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</si>
  <si>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</si>
  <si>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</si>
  <si>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</si>
  <si>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</si>
  <si>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</si>
  <si>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</si>
  <si>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</si>
  <si>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</si>
  <si>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</si>
  <si>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</si>
  <si>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類似団体平均に比べ低水準であるが、これは企業会計に移行して日が浅いためであり、年を経るごとに減価償却が進み当該指標が上昇していることから老朽化していることを示している。
　管渠老朽化率は、一部に法定耐用年数を経過した管渠が現れ老朽化が始まったことを表している。
　管渠改善率は類似団体平均を下回っており、かつ極めて低い水準にある。これは、まだ管渠の本格的な更新時期を迎えていない一方で、未普及地域への普及を進めることで分母である下水道布設延長が増加するためで、そのため小幅な改善率で推移している。当市の下水道事業はまもなく管渠の改築・更新時期を迎えることから、今後はストックマネジメント計画に基づき改築を進めていく予定であり、将来的には管渠改善率は上昇するものと考えられる。</t>
    <phoneticPr fontId="4"/>
  </si>
  <si>
    <t>　下水道使用料は、人口減少や節水機器の普及などにより減少傾向が続くと予想される。エネルギー価格の高騰等により処理費用が増加したことから、経費回収率は昨年度より悪化している。なお100％を下回っており、使用料で回収すべき経費を十分に賄えていない。今後は、下水道施設の耐用年数が順次到来し、老朽化による更新費用や維持管理費の増大が予想されるところであり、前述の要因で下水道使用料の収入増も期待できないことから、令和3年3月に策定した経営戦略を基に、投資を抑制し維持管理費の平準化を図りつつ、適正な使用料水準について検討を進める必要がある。</t>
    <rPh sb="45" eb="47">
      <t>カカク</t>
    </rPh>
    <rPh sb="48" eb="50">
      <t>コウトウ</t>
    </rPh>
    <rPh sb="50" eb="51">
      <t>トウ</t>
    </rPh>
    <rPh sb="59" eb="61">
      <t>ゾウカ</t>
    </rPh>
    <rPh sb="79" eb="81">
      <t>アッカ</t>
    </rPh>
    <rPh sb="203" eb="205">
      <t>レイワ</t>
    </rPh>
    <phoneticPr fontId="4"/>
  </si>
  <si>
    <t>　経常収支比率は単年度収支が黒字となる100％を上回っている。令和4年度は、分母となる支払利息の減少や分子の長期前受金戻入や他会計補助金が増加となったものの、分母の施設の維持管理費や減価償却費の増加や分子の使用料収入が減少したことなどで微減となった。使用料収入が減少傾向にあることから当該指標について今後の動向を注視していく必要がある。
　累積欠損金は発生しておらず、健全な経営であるといえる。
　流動比率は低水準であるが、流動負債の大半を占める企業債の償還がピークを越え減少に転じたことや、現金預金の増加などにより、今後は改善が見込まれるものである。
　企業債残高対事業規模比率は、企業債残高の減少により低下している。
　経費回収率は汚水処理費の増加や使用料収入の減少により悪化している。100％に達するよう、更なる経費節減に努めるとともに、適正な使用料水準の検討を行う必要がある。
　汚水処理原価はエネルギー価格等の高騰により汚水処理費が増加したことなどにより上昇した。今後の有収水量の推移や汚水処理費の増嵩抑制を注視していく必要がある。
　施設利用率は類似団体の平均値を上回っており、効率良く施設を利用していると言える。
　水洗化率は類似団体の平均値を上回っており普及が進んでいるが、今後も普及を促進し、100％に近づけるように取り組む必要がある。</t>
    <rPh sb="48" eb="50">
      <t>ゲンショウ</t>
    </rPh>
    <rPh sb="79" eb="81">
      <t>ブンボ</t>
    </rPh>
    <rPh sb="82" eb="84">
      <t>シセツ</t>
    </rPh>
    <rPh sb="85" eb="90">
      <t>イジカンリヒ</t>
    </rPh>
    <rPh sb="97" eb="99">
      <t>ゾウカ</t>
    </rPh>
    <rPh sb="109" eb="111">
      <t>ゲンショウ</t>
    </rPh>
    <rPh sb="324" eb="326">
      <t>ゾウカ</t>
    </rPh>
    <rPh sb="327" eb="332">
      <t>シヨウリョウシュウニュウ</t>
    </rPh>
    <rPh sb="333" eb="335">
      <t>ゲンショウ</t>
    </rPh>
    <rPh sb="338" eb="340">
      <t>アッカ</t>
    </rPh>
    <rPh sb="350" eb="351">
      <t>タッ</t>
    </rPh>
    <rPh sb="421" eb="423">
      <t>ゾウカ</t>
    </rPh>
    <rPh sb="432" eb="43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</si>
</sst>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0.14000000000000001</c:v>
                </c:pt>
                <c:pt idx="2">
                  <c:v>0.27</c:v>
                </c:pt>
                <c:pt idx="3">
                  <c:v>0.14000000000000001</c:v>
                </c:pt>
                <c:pt idx="4">
                  <c:v>0.11</c:v>
                </c:pt>
              </c:numCache>
            </c:numRef>
          </c:val>
          <c:extLst>
            <c:ext xmlns:c16="http://schemas.microsoft.com/office/drawing/2014/chart" uri="{C3380CC4-5D6E-409C-BE32-E72D297353CC}">
              <c16:uniqueId val="{00000000-D78E-4F01-A699-CA9078BDB1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D78E-4F01-A699-CA9078BDB1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71.900000000000006</c:v>
                </c:pt>
                <c:pt idx="1">
                  <c:v>69.59</c:v>
                </c:pt>
                <c:pt idx="2">
                  <c:v>70.84</c:v>
                </c:pt>
                <c:pt idx="3">
                  <c:v>70.010000000000005</c:v>
                </c:pt>
                <c:pt idx="4">
                  <c:v>68.260000000000005</c:v>
                </c:pt>
              </c:numCache>
            </c:numRef>
          </c:val>
          <c:extLst>
            <c:ext xmlns:c16="http://schemas.microsoft.com/office/drawing/2014/chart" uri="{C3380CC4-5D6E-409C-BE32-E72D297353CC}">
              <c16:uniqueId val="{00000000-4060-48F6-97E5-FDA2340A96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4060-48F6-97E5-FDA2340A96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96.62</c:v>
                </c:pt>
                <c:pt idx="1">
                  <c:v>96.77</c:v>
                </c:pt>
                <c:pt idx="2">
                  <c:v>96.93</c:v>
                </c:pt>
                <c:pt idx="3">
                  <c:v>97.12</c:v>
                </c:pt>
                <c:pt idx="4">
                  <c:v>97.5</c:v>
                </c:pt>
              </c:numCache>
            </c:numRef>
          </c:val>
          <c:extLst>
            <c:ext xmlns:c16="http://schemas.microsoft.com/office/drawing/2014/chart" uri="{C3380CC4-5D6E-409C-BE32-E72D297353CC}">
              <c16:uniqueId val="{00000000-CF92-46BE-A77A-7859D91EFC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CF92-46BE-A77A-7859D91EFC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100.59</c:v>
                </c:pt>
                <c:pt idx="1">
                  <c:v>101.34</c:v>
                </c:pt>
                <c:pt idx="2">
                  <c:v>103</c:v>
                </c:pt>
                <c:pt idx="3">
                  <c:v>102.25</c:v>
                </c:pt>
                <c:pt idx="4">
                  <c:v>102.08</c:v>
                </c:pt>
              </c:numCache>
            </c:numRef>
          </c:val>
          <c:extLst>
            <c:ext xmlns:c16="http://schemas.microsoft.com/office/drawing/2014/chart" uri="{C3380CC4-5D6E-409C-BE32-E72D297353CC}">
              <c16:uniqueId val="{00000000-14E6-4BCF-8D1C-B564DC132B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14E6-4BCF-8D1C-B564DC132B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5.53</c:v>
                </c:pt>
                <c:pt idx="1">
                  <c:v>10.89</c:v>
                </c:pt>
                <c:pt idx="2">
                  <c:v>15.36</c:v>
                </c:pt>
                <c:pt idx="3">
                  <c:v>19.34</c:v>
                </c:pt>
                <c:pt idx="4">
                  <c:v>23.57</c:v>
                </c:pt>
              </c:numCache>
            </c:numRef>
          </c:val>
          <c:extLst>
            <c:ext xmlns:c16="http://schemas.microsoft.com/office/drawing/2014/chart" uri="{C3380CC4-5D6E-409C-BE32-E72D297353CC}">
              <c16:uniqueId val="{00000000-2815-4E42-AFFC-CFF6E04B7F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2815-4E42-AFFC-CFF6E04B7F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0.09</c:v>
                </c:pt>
                <c:pt idx="4" formatCode="#,##0.00;&quot;△&quot;#,##0.00;&quot;-&quot;">
                  <c:v>0.09</c:v>
                </c:pt>
              </c:numCache>
            </c:numRef>
          </c:val>
          <c:extLst>
            <c:ext xmlns:c16="http://schemas.microsoft.com/office/drawing/2014/chart" uri="{C3380CC4-5D6E-409C-BE32-E72D297353CC}">
              <c16:uniqueId val="{00000000-707E-41E3-A6A4-E4A10E819D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707E-41E3-A6A4-E4A10E819D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49-471F-90A6-DE870685D9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0349-471F-90A6-DE870685D9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19.18</c:v>
                </c:pt>
                <c:pt idx="1">
                  <c:v>15.92</c:v>
                </c:pt>
                <c:pt idx="2">
                  <c:v>33.549999999999997</c:v>
                </c:pt>
                <c:pt idx="3">
                  <c:v>25.77</c:v>
                </c:pt>
                <c:pt idx="4">
                  <c:v>41.91</c:v>
                </c:pt>
              </c:numCache>
            </c:numRef>
          </c:val>
          <c:extLst>
            <c:ext xmlns:c16="http://schemas.microsoft.com/office/drawing/2014/chart" uri="{C3380CC4-5D6E-409C-BE32-E72D297353CC}">
              <c16:uniqueId val="{00000000-1355-4470-96A5-57B2411A0F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1355-4470-96A5-57B2411A0F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828.63</c:v>
                </c:pt>
                <c:pt idx="1">
                  <c:v>863.08</c:v>
                </c:pt>
                <c:pt idx="2">
                  <c:v>718.4</c:v>
                </c:pt>
                <c:pt idx="3">
                  <c:v>673.16</c:v>
                </c:pt>
                <c:pt idx="4">
                  <c:v>631.41</c:v>
                </c:pt>
              </c:numCache>
            </c:numRef>
          </c:val>
          <c:extLst>
            <c:ext xmlns:c16="http://schemas.microsoft.com/office/drawing/2014/chart" uri="{C3380CC4-5D6E-409C-BE32-E72D297353CC}">
              <c16:uniqueId val="{00000000-BEE1-45FB-A3D0-EC71034BAF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BEE1-45FB-A3D0-EC71034BAF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89.84</c:v>
                </c:pt>
                <c:pt idx="1">
                  <c:v>89.21</c:v>
                </c:pt>
                <c:pt idx="2">
                  <c:v>95.88</c:v>
                </c:pt>
                <c:pt idx="3">
                  <c:v>96.67</c:v>
                </c:pt>
                <c:pt idx="4">
                  <c:v>92.56</c:v>
                </c:pt>
              </c:numCache>
            </c:numRef>
          </c:val>
          <c:extLst>
            <c:ext xmlns:c16="http://schemas.microsoft.com/office/drawing/2014/chart" uri="{C3380CC4-5D6E-409C-BE32-E72D297353CC}">
              <c16:uniqueId val="{00000000-B911-4635-8AC5-31973370A8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B911-4635-8AC5-31973370A8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c:v>
                </c:pt>
                <c:pt idx="1">
                  <c:v>158.5</c:v>
                </c:pt>
                <c:pt idx="2">
                  <c:v>146.66999999999999</c:v>
                </c:pt>
                <c:pt idx="3">
                  <c:v>145.47</c:v>
                </c:pt>
                <c:pt idx="4">
                  <c:v>151.80000000000001</c:v>
                </c:pt>
              </c:numCache>
            </c:numRef>
          </c:val>
          <c:extLst>
            <c:ext xmlns:c16="http://schemas.microsoft.com/office/drawing/2014/chart" uri="{C3380CC4-5D6E-409C-BE32-E72D297353CC}">
              <c16:uniqueId val="{00000000-62E1-4EF1-B500-AE5D4D6F42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62E1-4EF1-B500-AE5D4D6F42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四国中央市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83426</v>
      </c>
      <c r="AM8" s="42"/>
      <c r="AN8" s="42"/>
      <c r="AO8" s="42"/>
      <c r="AP8" s="42"/>
      <c r="AQ8" s="42"/>
      <c r="AR8" s="42"/>
      <c r="AS8" s="42"/>
      <c r="AT8" s="35">
        <f>データ!T6</f>
        <v>421.24</v>
      </c>
      <c r="AU8" s="35"/>
      <c r="AV8" s="35"/>
      <c r="AW8" s="35"/>
      <c r="AX8" s="35"/>
      <c r="AY8" s="35"/>
      <c r="AZ8" s="35"/>
      <c r="BA8" s="35"/>
      <c r="BB8" s="35">
        <f>データ!U6</f>
        <v>198.05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65.23</v>
      </c>
      <c r="J10" s="35"/>
      <c r="K10" s="35"/>
      <c r="L10" s="35"/>
      <c r="M10" s="35"/>
      <c r="N10" s="35"/>
      <c r="O10" s="35"/>
      <c r="P10" s="35">
        <f>データ!P6</f>
        <v>64.14</v>
      </c>
      <c r="Q10" s="35"/>
      <c r="R10" s="35"/>
      <c r="S10" s="35"/>
      <c r="T10" s="35"/>
      <c r="U10" s="35"/>
      <c r="V10" s="35"/>
      <c r="W10" s="35">
        <f>データ!Q6</f>
        <v>56.47</v>
      </c>
      <c r="X10" s="35"/>
      <c r="Y10" s="35"/>
      <c r="Z10" s="35"/>
      <c r="AA10" s="35"/>
      <c r="AB10" s="35"/>
      <c r="AC10" s="35"/>
      <c r="AD10" s="42">
        <f>データ!R6</f>
        <v>2530</v>
      </c>
      <c r="AE10" s="42"/>
      <c r="AF10" s="42"/>
      <c r="AG10" s="42"/>
      <c r="AH10" s="42"/>
      <c r="AI10" s="42"/>
      <c r="AJ10" s="42"/>
      <c r="AK10" s="2"/>
      <c r="AL10" s="42">
        <f>データ!V6</f>
        <v>53206</v>
      </c>
      <c r="AM10" s="42"/>
      <c r="AN10" s="42"/>
      <c r="AO10" s="42"/>
      <c r="AP10" s="42"/>
      <c r="AQ10" s="42"/>
      <c r="AR10" s="42"/>
      <c r="AS10" s="42"/>
      <c r="AT10" s="35">
        <f>データ!W6</f>
        <v>15.06</v>
      </c>
      <c r="AU10" s="35"/>
      <c r="AV10" s="35"/>
      <c r="AW10" s="35"/>
      <c r="AX10" s="35"/>
      <c r="AY10" s="35"/>
      <c r="AZ10" s="35"/>
      <c r="BA10" s="35"/>
      <c r="BB10" s="35">
        <f>データ!X6</f>
        <v>3532.93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uLd6DSxwtWbt6fQIkkd305yPpU9/4RXmUGKzJwzOZzzTT6ie03zfop5dm5g6zkPJP2W08FIDuxar81ci2Xjog==" saltValue="o7jS+aXTmAYul0rsIrCLm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382132</v>
      </c>
      <c r="D6" s="19">
        <f t="shared" si="3"/>
        <v>46</v>
      </c>
      <c r="E6" s="19">
        <f t="shared" si="3"/>
        <v>17</v>
      </c>
      <c r="F6" s="19">
        <f t="shared" si="3"/>
        <v>1</v>
      </c>
      <c r="G6" s="19">
        <f t="shared" si="3"/>
        <v>0</v>
      </c>
      <c r="H6" s="19" t="str">
        <f t="shared" si="3"/>
        <v>愛媛県　四国中央市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65.23</v>
      </c>
      <c r="P6" s="20">
        <f t="shared" si="3"/>
        <v>64.14</v>
      </c>
      <c r="Q6" s="20">
        <f t="shared" si="3"/>
        <v>56.47</v>
      </c>
      <c r="R6" s="20">
        <f t="shared" si="3"/>
        <v>2530</v>
      </c>
      <c r="S6" s="20">
        <f t="shared" si="3"/>
        <v>83426</v>
      </c>
      <c r="T6" s="20">
        <f t="shared" si="3"/>
        <v>421.24</v>
      </c>
      <c r="U6" s="20">
        <f t="shared" si="3"/>
        <v>198.05</v>
      </c>
      <c r="V6" s="20">
        <f t="shared" si="3"/>
        <v>53206</v>
      </c>
      <c r="W6" s="20">
        <f t="shared" si="3"/>
        <v>15.06</v>
      </c>
      <c r="X6" s="20">
        <f t="shared" si="3"/>
        <v>3532.93</v>
      </c>
      <c r="Y6" s="21">
        <f>IF(Y7="",NA(),Y7)</f>
        <v>100.59</v>
      </c>
      <c r="Z6" s="21">
        <f t="shared" ref="Z6:AH6" si="4">IF(Z7="",NA(),Z7)</f>
        <v>101.34</v>
      </c>
      <c r="AA6" s="21">
        <f t="shared" si="4"/>
        <v>103</v>
      </c>
      <c r="AB6" s="21">
        <f t="shared" si="4"/>
        <v>102.25</v>
      </c>
      <c r="AC6" s="21">
        <f t="shared" si="4"/>
        <v>102.08</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19.18</v>
      </c>
      <c r="AV6" s="21">
        <f t="shared" ref="AV6:BD6" si="6">IF(AV7="",NA(),AV7)</f>
        <v>15.92</v>
      </c>
      <c r="AW6" s="21">
        <f t="shared" si="6"/>
        <v>33.549999999999997</v>
      </c>
      <c r="AX6" s="21">
        <f t="shared" si="6"/>
        <v>25.77</v>
      </c>
      <c r="AY6" s="21">
        <f t="shared" si="6"/>
        <v>41.91</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828.63</v>
      </c>
      <c r="BG6" s="21">
        <f t="shared" ref="BG6:BO6" si="7">IF(BG7="",NA(),BG7)</f>
        <v>863.08</v>
      </c>
      <c r="BH6" s="21">
        <f t="shared" si="7"/>
        <v>718.4</v>
      </c>
      <c r="BI6" s="21">
        <f t="shared" si="7"/>
        <v>673.16</v>
      </c>
      <c r="BJ6" s="21">
        <f t="shared" si="7"/>
        <v>631.41</v>
      </c>
      <c r="BK6" s="21">
        <f t="shared" si="7"/>
        <v>820.36</v>
      </c>
      <c r="BL6" s="21">
        <f t="shared" si="7"/>
        <v>847.44</v>
      </c>
      <c r="BM6" s="21">
        <f t="shared" si="7"/>
        <v>857.88</v>
      </c>
      <c r="BN6" s="21">
        <f t="shared" si="7"/>
        <v>825.1</v>
      </c>
      <c r="BO6" s="21">
        <f t="shared" si="7"/>
        <v>789.87</v>
      </c>
      <c r="BP6" s="20" t="str">
        <f>IF(BP7="","",IF(BP7="-","【-】","【"&amp;SUBSTITUTE(TEXT(BP7,"#,##0.00"),"-","△")&amp;"】"))</f>
        <v>【652.82】</v>
      </c>
      <c r="BQ6" s="21">
        <f>IF(BQ7="",NA(),BQ7)</f>
        <v>89.84</v>
      </c>
      <c r="BR6" s="21">
        <f t="shared" ref="BR6:BZ6" si="8">IF(BR7="",NA(),BR7)</f>
        <v>89.21</v>
      </c>
      <c r="BS6" s="21">
        <f t="shared" si="8"/>
        <v>95.88</v>
      </c>
      <c r="BT6" s="21">
        <f t="shared" si="8"/>
        <v>96.67</v>
      </c>
      <c r="BU6" s="21">
        <f t="shared" si="8"/>
        <v>92.56</v>
      </c>
      <c r="BV6" s="21">
        <f t="shared" si="8"/>
        <v>95.4</v>
      </c>
      <c r="BW6" s="21">
        <f t="shared" si="8"/>
        <v>94.69</v>
      </c>
      <c r="BX6" s="21">
        <f t="shared" si="8"/>
        <v>94.97</v>
      </c>
      <c r="BY6" s="21">
        <f t="shared" si="8"/>
        <v>97.07</v>
      </c>
      <c r="BZ6" s="21">
        <f t="shared" si="8"/>
        <v>98.06</v>
      </c>
      <c r="CA6" s="20" t="str">
        <f>IF(CA7="","",IF(CA7="-","【-】","【"&amp;SUBSTITUTE(TEXT(CA7,"#,##0.00"),"-","△")&amp;"】"))</f>
        <v>【97.61】</v>
      </c>
      <c r="CB6" s="21">
        <f>IF(CB7="",NA(),CB7)</f>
        <v>157</v>
      </c>
      <c r="CC6" s="21">
        <f t="shared" ref="CC6:CK6" si="9">IF(CC7="",NA(),CC7)</f>
        <v>158.5</v>
      </c>
      <c r="CD6" s="21">
        <f t="shared" si="9"/>
        <v>146.66999999999999</v>
      </c>
      <c r="CE6" s="21">
        <f t="shared" si="9"/>
        <v>145.47</v>
      </c>
      <c r="CF6" s="21">
        <f t="shared" si="9"/>
        <v>151.80000000000001</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71.900000000000006</v>
      </c>
      <c r="CN6" s="21">
        <f t="shared" ref="CN6:CV6" si="10">IF(CN7="",NA(),CN7)</f>
        <v>69.59</v>
      </c>
      <c r="CO6" s="21">
        <f t="shared" si="10"/>
        <v>70.84</v>
      </c>
      <c r="CP6" s="21">
        <f t="shared" si="10"/>
        <v>70.010000000000005</v>
      </c>
      <c r="CQ6" s="21">
        <f t="shared" si="10"/>
        <v>68.260000000000005</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96.62</v>
      </c>
      <c r="CY6" s="21">
        <f t="shared" ref="CY6:DG6" si="11">IF(CY7="",NA(),CY7)</f>
        <v>96.77</v>
      </c>
      <c r="CZ6" s="21">
        <f t="shared" si="11"/>
        <v>96.93</v>
      </c>
      <c r="DA6" s="21">
        <f t="shared" si="11"/>
        <v>97.12</v>
      </c>
      <c r="DB6" s="21">
        <f t="shared" si="11"/>
        <v>97.5</v>
      </c>
      <c r="DC6" s="21">
        <f t="shared" si="11"/>
        <v>92.55</v>
      </c>
      <c r="DD6" s="21">
        <f t="shared" si="11"/>
        <v>92.62</v>
      </c>
      <c r="DE6" s="21">
        <f t="shared" si="11"/>
        <v>92.72</v>
      </c>
      <c r="DF6" s="21">
        <f t="shared" si="11"/>
        <v>92.88</v>
      </c>
      <c r="DG6" s="21">
        <f t="shared" si="11"/>
        <v>92.9</v>
      </c>
      <c r="DH6" s="20" t="str">
        <f>IF(DH7="","",IF(DH7="-","【-】","【"&amp;SUBSTITUTE(TEXT(DH7,"#,##0.00"),"-","△")&amp;"】"))</f>
        <v>【95.82】</v>
      </c>
      <c r="DI6" s="21">
        <f>IF(DI7="",NA(),DI7)</f>
        <v>5.53</v>
      </c>
      <c r="DJ6" s="21">
        <f t="shared" ref="DJ6:DR6" si="12">IF(DJ7="",NA(),DJ7)</f>
        <v>10.89</v>
      </c>
      <c r="DK6" s="21">
        <f t="shared" si="12"/>
        <v>15.36</v>
      </c>
      <c r="DL6" s="21">
        <f t="shared" si="12"/>
        <v>19.34</v>
      </c>
      <c r="DM6" s="21">
        <f t="shared" si="12"/>
        <v>23.57</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1">
        <f t="shared" si="13"/>
        <v>0.09</v>
      </c>
      <c r="DX6" s="21">
        <f t="shared" si="13"/>
        <v>0.09</v>
      </c>
      <c r="DY6" s="21">
        <f t="shared" si="13"/>
        <v>1.03</v>
      </c>
      <c r="DZ6" s="21">
        <f t="shared" si="13"/>
        <v>1.43</v>
      </c>
      <c r="EA6" s="21">
        <f t="shared" si="13"/>
        <v>1.22</v>
      </c>
      <c r="EB6" s="21">
        <f t="shared" si="13"/>
        <v>1.61</v>
      </c>
      <c r="EC6" s="21">
        <f t="shared" si="13"/>
        <v>2.08</v>
      </c>
      <c r="ED6" s="20" t="str">
        <f>IF(ED7="","",IF(ED7="-","【-】","【"&amp;SUBSTITUTE(TEXT(ED7,"#,##0.00"),"-","△")&amp;"】"))</f>
        <v>【7.62】</v>
      </c>
      <c r="EE6" s="21">
        <f>IF(EE7="",NA(),EE7)</f>
        <v>0.04</v>
      </c>
      <c r="EF6" s="21">
        <f t="shared" ref="EF6:EN6" si="14">IF(EF7="",NA(),EF7)</f>
        <v>0.14000000000000001</v>
      </c>
      <c r="EG6" s="21">
        <f t="shared" si="14"/>
        <v>0.27</v>
      </c>
      <c r="EH6" s="21">
        <f t="shared" si="14"/>
        <v>0.14000000000000001</v>
      </c>
      <c r="EI6" s="21">
        <f t="shared" si="14"/>
        <v>0.11</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382132</v>
      </c>
      <c r="D7" s="23">
        <v>46</v>
      </c>
      <c r="E7" s="23">
        <v>17</v>
      </c>
      <c r="F7" s="23">
        <v>1</v>
      </c>
      <c r="G7" s="23">
        <v>0</v>
      </c>
      <c r="H7" s="23" t="s">
        <v>96</v>
      </c>
      <c r="I7" s="23" t="s">
        <v>97</v>
      </c>
      <c r="J7" s="23" t="s">
        <v>98</v>
      </c>
      <c r="K7" s="23" t="s">
        <v>99</v>
      </c>
      <c r="L7" s="23" t="s">
        <v>100</v>
      </c>
      <c r="M7" s="23" t="s">
        <v>101</v>
      </c>
      <c r="N7" s="24" t="s">
        <v>102</v>
      </c>
      <c r="O7" s="24">
        <v>65.23</v>
      </c>
      <c r="P7" s="24">
        <v>64.14</v>
      </c>
      <c r="Q7" s="24">
        <v>56.47</v>
      </c>
      <c r="R7" s="24">
        <v>2530</v>
      </c>
      <c r="S7" s="24">
        <v>83426</v>
      </c>
      <c r="T7" s="24">
        <v>421.24</v>
      </c>
      <c r="U7" s="24">
        <v>198.05</v>
      </c>
      <c r="V7" s="24">
        <v>53206</v>
      </c>
      <c r="W7" s="24">
        <v>15.06</v>
      </c>
      <c r="X7" s="24">
        <v>3532.93</v>
      </c>
      <c r="Y7" s="24">
        <v>100.59</v>
      </c>
      <c r="Z7" s="24">
        <v>101.34</v>
      </c>
      <c r="AA7" s="24">
        <v>103</v>
      </c>
      <c r="AB7" s="24">
        <v>102.25</v>
      </c>
      <c r="AC7" s="24">
        <v>102.08</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19.18</v>
      </c>
      <c r="AV7" s="24">
        <v>15.92</v>
      </c>
      <c r="AW7" s="24">
        <v>33.549999999999997</v>
      </c>
      <c r="AX7" s="24">
        <v>25.77</v>
      </c>
      <c r="AY7" s="24">
        <v>41.91</v>
      </c>
      <c r="AZ7" s="24">
        <v>76.31</v>
      </c>
      <c r="BA7" s="24">
        <v>68.180000000000007</v>
      </c>
      <c r="BB7" s="24">
        <v>67.930000000000007</v>
      </c>
      <c r="BC7" s="24">
        <v>68.53</v>
      </c>
      <c r="BD7" s="24">
        <v>69.180000000000007</v>
      </c>
      <c r="BE7" s="24">
        <v>73.44</v>
      </c>
      <c r="BF7" s="24">
        <v>828.63</v>
      </c>
      <c r="BG7" s="24">
        <v>863.08</v>
      </c>
      <c r="BH7" s="24">
        <v>718.4</v>
      </c>
      <c r="BI7" s="24">
        <v>673.16</v>
      </c>
      <c r="BJ7" s="24">
        <v>631.41</v>
      </c>
      <c r="BK7" s="24">
        <v>820.36</v>
      </c>
      <c r="BL7" s="24">
        <v>847.44</v>
      </c>
      <c r="BM7" s="24">
        <v>857.88</v>
      </c>
      <c r="BN7" s="24">
        <v>825.1</v>
      </c>
      <c r="BO7" s="24">
        <v>789.87</v>
      </c>
      <c r="BP7" s="24">
        <v>652.82000000000005</v>
      </c>
      <c r="BQ7" s="24">
        <v>89.84</v>
      </c>
      <c r="BR7" s="24">
        <v>89.21</v>
      </c>
      <c r="BS7" s="24">
        <v>95.88</v>
      </c>
      <c r="BT7" s="24">
        <v>96.67</v>
      </c>
      <c r="BU7" s="24">
        <v>92.56</v>
      </c>
      <c r="BV7" s="24">
        <v>95.4</v>
      </c>
      <c r="BW7" s="24">
        <v>94.69</v>
      </c>
      <c r="BX7" s="24">
        <v>94.97</v>
      </c>
      <c r="BY7" s="24">
        <v>97.07</v>
      </c>
      <c r="BZ7" s="24">
        <v>98.06</v>
      </c>
      <c r="CA7" s="24">
        <v>97.61</v>
      </c>
      <c r="CB7" s="24">
        <v>157</v>
      </c>
      <c r="CC7" s="24">
        <v>158.5</v>
      </c>
      <c r="CD7" s="24">
        <v>146.66999999999999</v>
      </c>
      <c r="CE7" s="24">
        <v>145.47</v>
      </c>
      <c r="CF7" s="24">
        <v>151.80000000000001</v>
      </c>
      <c r="CG7" s="24">
        <v>163.19999999999999</v>
      </c>
      <c r="CH7" s="24">
        <v>159.78</v>
      </c>
      <c r="CI7" s="24">
        <v>159.49</v>
      </c>
      <c r="CJ7" s="24">
        <v>157.81</v>
      </c>
      <c r="CK7" s="24">
        <v>157.37</v>
      </c>
      <c r="CL7" s="24">
        <v>138.29</v>
      </c>
      <c r="CM7" s="24">
        <v>71.900000000000006</v>
      </c>
      <c r="CN7" s="24">
        <v>69.59</v>
      </c>
      <c r="CO7" s="24">
        <v>70.84</v>
      </c>
      <c r="CP7" s="24">
        <v>70.010000000000005</v>
      </c>
      <c r="CQ7" s="24">
        <v>68.260000000000005</v>
      </c>
      <c r="CR7" s="24">
        <v>65.040000000000006</v>
      </c>
      <c r="CS7" s="24">
        <v>68.31</v>
      </c>
      <c r="CT7" s="24">
        <v>65.28</v>
      </c>
      <c r="CU7" s="24">
        <v>64.92</v>
      </c>
      <c r="CV7" s="24">
        <v>64.14</v>
      </c>
      <c r="CW7" s="24">
        <v>59.1</v>
      </c>
      <c r="CX7" s="24">
        <v>96.62</v>
      </c>
      <c r="CY7" s="24">
        <v>96.77</v>
      </c>
      <c r="CZ7" s="24">
        <v>96.93</v>
      </c>
      <c r="DA7" s="24">
        <v>97.12</v>
      </c>
      <c r="DB7" s="24">
        <v>97.5</v>
      </c>
      <c r="DC7" s="24">
        <v>92.55</v>
      </c>
      <c r="DD7" s="24">
        <v>92.62</v>
      </c>
      <c r="DE7" s="24">
        <v>92.72</v>
      </c>
      <c r="DF7" s="24">
        <v>92.88</v>
      </c>
      <c r="DG7" s="24">
        <v>92.9</v>
      </c>
      <c r="DH7" s="24">
        <v>95.82</v>
      </c>
      <c r="DI7" s="24">
        <v>5.53</v>
      </c>
      <c r="DJ7" s="24">
        <v>10.89</v>
      </c>
      <c r="DK7" s="24">
        <v>15.36</v>
      </c>
      <c r="DL7" s="24">
        <v>19.34</v>
      </c>
      <c r="DM7" s="24">
        <v>23.57</v>
      </c>
      <c r="DN7" s="24">
        <v>26.13</v>
      </c>
      <c r="DO7" s="24">
        <v>26.36</v>
      </c>
      <c r="DP7" s="24">
        <v>23.79</v>
      </c>
      <c r="DQ7" s="24">
        <v>25.66</v>
      </c>
      <c r="DR7" s="24">
        <v>27.46</v>
      </c>
      <c r="DS7" s="24">
        <v>39.74</v>
      </c>
      <c r="DT7" s="24">
        <v>0</v>
      </c>
      <c r="DU7" s="24">
        <v>0</v>
      </c>
      <c r="DV7" s="24">
        <v>0</v>
      </c>
      <c r="DW7" s="24">
        <v>0.09</v>
      </c>
      <c r="DX7" s="24">
        <v>0.09</v>
      </c>
      <c r="DY7" s="24">
        <v>1.03</v>
      </c>
      <c r="DZ7" s="24">
        <v>1.43</v>
      </c>
      <c r="EA7" s="24">
        <v>1.22</v>
      </c>
      <c r="EB7" s="24">
        <v>1.61</v>
      </c>
      <c r="EC7" s="24">
        <v>2.08</v>
      </c>
      <c r="ED7" s="24">
        <v>7.62</v>
      </c>
      <c r="EE7" s="24">
        <v>0.04</v>
      </c>
      <c r="EF7" s="24">
        <v>0.14000000000000001</v>
      </c>
      <c r="EG7" s="24">
        <v>0.27</v>
      </c>
      <c r="EH7" s="24">
        <v>0.14000000000000001</v>
      </c>
      <c r="EI7" s="24">
        <v>0.11</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2024-01-24T05:13:24Z</cp:lastPrinted>
  <dcterms:created xsi:type="dcterms:W3CDTF">2023-12-12T00:50:57Z</dcterms:created>
  <dcterms:modified xsi:type="dcterms:W3CDTF">2024-01-24T05:28:05Z</dcterms:modified>
  <cp:category/>
</cp:coreProperties>
</file>