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0B8CD3C9-1998-439F-A4D5-B3A3A68E84E1}" xr6:coauthVersionLast="47" xr6:coauthVersionMax="47" xr10:uidLastSave="{00000000-0000-0000-0000-000000000000}"/>
  <workbookProtection workbookAlgorithmName="SHA-512" workbookHashValue="a1FkZ45NUslXZfiIB6F6xS/l69rmk6XdUgD4p28CL1oXqsErgL2sPp0jYgpkZ8rFTHysEAuZorofZp8k6rMUxw==" workbookSaltValue="5vHw5tcaZquQP1w+Urc14A=="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A51" i="4" l="1"/>
  <c r="MI76" i="4"/>
  <c r="HJ51" i="4"/>
  <c r="MA30" i="4"/>
  <c r="CS30" i="4"/>
  <c r="IT76" i="4"/>
  <c r="CS51" i="4"/>
  <c r="HJ30" i="4"/>
  <c r="BZ76" i="4"/>
  <c r="C11" i="5"/>
  <c r="D11" i="5"/>
  <c r="E11" i="5"/>
  <c r="B11" i="5"/>
  <c r="BK76" i="4" l="1"/>
  <c r="LH51" i="4"/>
  <c r="IE76" i="4"/>
  <c r="BZ51" i="4"/>
  <c r="LT76" i="4"/>
  <c r="GQ51" i="4"/>
  <c r="LH30" i="4"/>
  <c r="GQ30" i="4"/>
  <c r="BZ30" i="4"/>
  <c r="FX30" i="4"/>
  <c r="BG30" i="4"/>
  <c r="LE76" i="4"/>
  <c r="KO30" i="4"/>
  <c r="AV76" i="4"/>
  <c r="KO51" i="4"/>
  <c r="FX51" i="4"/>
  <c r="HP76" i="4"/>
  <c r="BG51" i="4"/>
  <c r="HA76" i="4"/>
  <c r="AN51" i="4"/>
  <c r="FE30" i="4"/>
  <c r="AG76" i="4"/>
  <c r="AN30" i="4"/>
  <c r="FE51" i="4"/>
  <c r="JV30" i="4"/>
  <c r="JV51" i="4"/>
  <c r="KP76" i="4"/>
  <c r="KA76" i="4"/>
  <c r="EL51" i="4"/>
  <c r="JC30" i="4"/>
  <c r="GL76" i="4"/>
  <c r="U51" i="4"/>
  <c r="EL30" i="4"/>
  <c r="R76" i="4"/>
  <c r="U30" i="4"/>
  <c r="JC51" i="4"/>
</calcChain>
</file>

<file path=xl/sharedStrings.xml><?xml version="1.0" encoding="utf-8"?>
<sst xmlns="http://schemas.openxmlformats.org/spreadsheetml/2006/main" count="278" uniqueCount="146">
  <si>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</si>
  <si>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</si>
  <si>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</si>
  <si>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</si>
  <si>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</si>
  <si>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</si>
  <si>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</si>
  <si>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</si>
  <si>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</si>
  <si>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</si>
  <si>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</si>
  <si>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</si>
  <si>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</si>
  <si>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</si>
  <si>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</si>
  <si>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</si>
  <si>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</si>
  <si>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</si>
  <si>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</si>
  <si>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</si>
  <si>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</si>
  <si>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</si>
  <si>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</si>
  <si>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</si>
  <si>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</si>
  <si>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</si>
  <si>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</si>
  <si>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</si>
  <si>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</si>
  <si>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</si>
  <si>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</si>
  <si>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</si>
  <si>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</si>
  <si>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</si>
  <si>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</si>
  <si>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</si>
  <si>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</si>
  <si>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</si>
  <si>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</si>
  <si>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</si>
  <si>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</si>
  <si>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</si>
  <si>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</si>
  <si>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</si>
  <si>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</si>
  <si>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</si>
  <si>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</si>
  <si>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</si>
  <si>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</si>
  <si>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</si>
  <si>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</si>
  <si>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</si>
  <si>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</si>
  <si>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</si>
  <si>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</si>
  <si>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</si>
  <si>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</si>
  <si>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</si>
  <si>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</si>
  <si>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</si>
  <si>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</si>
  <si>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</si>
  <si>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</si>
  <si>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</si>
  <si>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</si>
  <si>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</si>
  <si>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</si>
  <si>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</si>
  <si>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</si>
  <si>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</si>
  <si>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</si>
  <si>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</si>
  <si>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</si>
  <si>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</si>
  <si>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</si>
  <si>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</si>
  <si>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</si>
  <si>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</si>
  <si>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</si>
  <si>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</si>
  <si>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</si>
  <si>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</si>
  <si>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</si>
  <si>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</si>
  <si>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</si>
  <si>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</si>
  <si>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</si>
  <si>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</si>
  <si>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</si>
  <si>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</si>
  <si>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</si>
  <si>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</si>
  <si>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</si>
  <si>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</si>
  <si>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</si>
  <si>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</si>
  <si>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</si>
  <si>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</si>
  <si>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</si>
  <si>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</si>
  <si>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</si>
  <si>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</si>
  <si>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</si>
  <si>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</si>
  <si>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</si>
  <si>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</si>
  <si>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</si>
  <si>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</si>
  <si>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</si>
  <si>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</si>
  <si>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</si>
  <si>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</si>
  <si>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t>
    <phoneticPr fontId="5"/>
  </si>
  <si>
    <t>当該値(N-4)</t>
    <phoneticPr fontId="5"/>
  </si>
  <si>
    <t>当該値(N-2)</t>
    <phoneticPr fontId="5"/>
  </si>
  <si>
    <t>当該値(N-4)</t>
    <phoneticPr fontId="5"/>
  </si>
  <si>
    <t>当該値(N-2)</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</si>
  <si>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</si>
  <si>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</si>
  <si>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</si>
  <si>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</si>
  <si>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</si>
  <si>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</si>
  <si>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</si>
  <si>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</si>
  <si>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</si>
  <si>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新町駐車場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</si>
  <si>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</si>
  <si>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</si>
  <si>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</si>
  <si>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</si>
  <si>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</si>
  <si>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</si>
  <si>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</si>
  <si>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</si>
  <si>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</si>
  <si>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</si>
  <si>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</si>
  <si>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</si>
  <si>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</si>
  <si>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</si>
  <si>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</si>
  <si>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ゲート式システムを導入しているため機器類の更新時の設備投資が今後必要となってくる。 
　「⑦敷地の地価」については、当該駐車場用地の周辺の地価と比較して大きく変わりはない。</t>
    <rPh sb="89" eb="91">
      <t>トウメン</t>
    </rPh>
    <rPh sb="92" eb="93">
      <t>アイダ</t>
    </rPh>
    <rPh sb="94" eb="96">
      <t>アンテイ</t>
    </rPh>
    <rPh sb="98" eb="100">
      <t>ケイエイ</t>
    </rPh>
    <rPh sb="101" eb="103">
      <t>キタイ</t>
    </rPh>
    <rPh sb="153" eb="155">
      <t>シキチ</t>
    </rPh>
    <rPh sb="156" eb="158">
      <t>チカ</t>
    </rPh>
    <rPh sb="165" eb="167">
      <t>トウガイ</t>
    </rPh>
    <rPh sb="167" eb="170">
      <t>チュウシャジョウ</t>
    </rPh>
    <rPh sb="170" eb="172">
      <t>ヨウチ</t>
    </rPh>
    <rPh sb="173" eb="175">
      <t>シュウヘン</t>
    </rPh>
    <rPh sb="176" eb="178">
      <t>チカ</t>
    </rPh>
    <rPh sb="179" eb="181">
      <t>ヒカク</t>
    </rPh>
    <rPh sb="183" eb="184">
      <t>オオ</t>
    </rPh>
    <rPh sb="186" eb="187">
      <t>カ</t>
    </rPh>
    <phoneticPr fontId="15"/>
  </si>
  <si>
    <t>　「⑪稼働率」は減少傾向にあったが、類似施設平均値よりも低いものの、100％近くまで回復してきた。稼働率上昇の理由は、月極での安定した継続利用に加え、コロナ禍での外出控えが解消され一般利用の需要が回復していることが考えられる。</t>
    <rPh sb="8" eb="10">
      <t>ゲンショウ</t>
    </rPh>
    <rPh sb="10" eb="12">
      <t>ケイコウ</t>
    </rPh>
    <rPh sb="18" eb="20">
      <t>ルイジ</t>
    </rPh>
    <rPh sb="20" eb="22">
      <t>シセツ</t>
    </rPh>
    <rPh sb="22" eb="24">
      <t>ヘイキン</t>
    </rPh>
    <rPh sb="24" eb="25">
      <t>チ</t>
    </rPh>
    <rPh sb="28" eb="29">
      <t>ヒク</t>
    </rPh>
    <rPh sb="38" eb="39">
      <t>チカ</t>
    </rPh>
    <rPh sb="42" eb="44">
      <t>カイフク</t>
    </rPh>
    <rPh sb="49" eb="51">
      <t>カドウ</t>
    </rPh>
    <rPh sb="51" eb="52">
      <t>リツ</t>
    </rPh>
    <rPh sb="52" eb="54">
      <t>ジョウショウ</t>
    </rPh>
    <rPh sb="55" eb="57">
      <t>リユウ</t>
    </rPh>
    <rPh sb="59" eb="61">
      <t>ツキギメ</t>
    </rPh>
    <rPh sb="63" eb="65">
      <t>アンテイ</t>
    </rPh>
    <rPh sb="67" eb="69">
      <t>ケイゾク</t>
    </rPh>
    <rPh sb="69" eb="71">
      <t>リヨウ</t>
    </rPh>
    <rPh sb="72" eb="73">
      <t>クワ</t>
    </rPh>
    <rPh sb="78" eb="79">
      <t>ワザワイ</t>
    </rPh>
    <rPh sb="81" eb="83">
      <t>ガイシュツ</t>
    </rPh>
    <rPh sb="83" eb="84">
      <t>ヒカ</t>
    </rPh>
    <rPh sb="86" eb="88">
      <t>カイショウ</t>
    </rPh>
    <rPh sb="90" eb="92">
      <t>イッパン</t>
    </rPh>
    <rPh sb="92" eb="94">
      <t>リヨウ</t>
    </rPh>
    <rPh sb="95" eb="97">
      <t>ジュヨウ</t>
    </rPh>
    <rPh sb="98" eb="100">
      <t>カイフク</t>
    </rPh>
    <rPh sb="107" eb="108">
      <t>カンガ</t>
    </rPh>
    <phoneticPr fontId="15"/>
  </si>
  <si>
    <t>　ゲート式の平面駐車場で、月極契約と一般利用との併用により運営している。
　市街地中心部の基幹的な駐車場であり、安定した需要が維持されていくものと考える。
　今後は、ゲート式システム機器の更新を行い利便性向上を図る他、稼働率の向上に向けたさらなる改善を実施し、経営の安定化に努める必要がある。</t>
    <rPh sb="4" eb="5">
      <t>シキ</t>
    </rPh>
    <rPh sb="6" eb="8">
      <t>ヘイメン</t>
    </rPh>
    <rPh sb="8" eb="11">
      <t>チュウシャジョウ</t>
    </rPh>
    <rPh sb="13" eb="15">
      <t>ツキギメ</t>
    </rPh>
    <rPh sb="18" eb="20">
      <t>イッパン</t>
    </rPh>
    <rPh sb="24" eb="26">
      <t>ヘイヨウ</t>
    </rPh>
    <rPh sb="29" eb="31">
      <t>ウンエイ</t>
    </rPh>
    <rPh sb="41" eb="44">
      <t>チュウシンブ</t>
    </rPh>
    <rPh sb="45" eb="47">
      <t>キカン</t>
    </rPh>
    <rPh sb="47" eb="48">
      <t>テキ</t>
    </rPh>
    <rPh sb="49" eb="52">
      <t>チュウシャジョウ</t>
    </rPh>
    <rPh sb="56" eb="58">
      <t>アンテイ</t>
    </rPh>
    <rPh sb="60" eb="62">
      <t>ジュヨウ</t>
    </rPh>
    <rPh sb="63" eb="65">
      <t>イジ</t>
    </rPh>
    <rPh sb="73" eb="74">
      <t>カンガ</t>
    </rPh>
    <rPh sb="79" eb="81">
      <t>コンゴ</t>
    </rPh>
    <rPh sb="86" eb="87">
      <t>シキ</t>
    </rPh>
    <rPh sb="91" eb="93">
      <t>キキ</t>
    </rPh>
    <rPh sb="94" eb="96">
      <t>コウシン</t>
    </rPh>
    <rPh sb="97" eb="98">
      <t>オコナ</t>
    </rPh>
    <rPh sb="99" eb="102">
      <t>リベンセイ</t>
    </rPh>
    <rPh sb="102" eb="104">
      <t>コウジョウ</t>
    </rPh>
    <rPh sb="105" eb="106">
      <t>ハカ</t>
    </rPh>
    <rPh sb="107" eb="108">
      <t>ホカ</t>
    </rPh>
    <rPh sb="109" eb="111">
      <t>カドウ</t>
    </rPh>
    <rPh sb="111" eb="112">
      <t>リツ</t>
    </rPh>
    <rPh sb="113" eb="115">
      <t>コウジョウ</t>
    </rPh>
    <rPh sb="116" eb="117">
      <t>ム</t>
    </rPh>
    <rPh sb="123" eb="125">
      <t>カイゼン</t>
    </rPh>
    <rPh sb="126" eb="128">
      <t>ジッシ</t>
    </rPh>
    <rPh sb="130" eb="132">
      <t>ケイエイ</t>
    </rPh>
    <rPh sb="133" eb="136">
      <t>アンテイカ</t>
    </rPh>
    <rPh sb="137" eb="138">
      <t>ツト</t>
    </rPh>
    <rPh sb="140" eb="142">
      <t>ヒツヨウ</t>
    </rPh>
    <phoneticPr fontId="5"/>
  </si>
  <si>
    <t>　収益的収支比率単年度の収支が黒字であることを示す100％以上を維持しており、他会計からの繰入金もないことから、現状では経営の健全性が保たれているといえる。
　各指標については、「①収益的収支比率」は類似施設平均値を下回っているが、直近3年では安定して推移している。「④売上高ＧＯＰ比率」では類似施設平均値を上回っており、総費用を料金収入で賄えており、収益性が維持されている。「⑤ＥＢＩＴＤＡ」では、類似施設平均値よりも低いものの、横這いで推移しており収益性は安定している。</t>
    <rPh sb="6" eb="8">
      <t>ヒリツ</t>
    </rPh>
    <rPh sb="8" eb="11">
      <t>タンネンド</t>
    </rPh>
    <rPh sb="12" eb="14">
      <t>シュウシ</t>
    </rPh>
    <rPh sb="15" eb="17">
      <t>クロジ</t>
    </rPh>
    <rPh sb="23" eb="24">
      <t>シメ</t>
    </rPh>
    <rPh sb="29" eb="31">
      <t>イジョウ</t>
    </rPh>
    <rPh sb="32" eb="34">
      <t>イジ</t>
    </rPh>
    <rPh sb="67" eb="68">
      <t>タモ</t>
    </rPh>
    <rPh sb="80" eb="83">
      <t>カクシヒョウ</t>
    </rPh>
    <rPh sb="91" eb="93">
      <t>シュウエキ</t>
    </rPh>
    <rPh sb="93" eb="94">
      <t>テキ</t>
    </rPh>
    <rPh sb="94" eb="96">
      <t>シュウシ</t>
    </rPh>
    <rPh sb="96" eb="98">
      <t>ヒリツ</t>
    </rPh>
    <rPh sb="100" eb="102">
      <t>ルイジ</t>
    </rPh>
    <rPh sb="102" eb="104">
      <t>シセツ</t>
    </rPh>
    <rPh sb="104" eb="107">
      <t>ヘイキンチ</t>
    </rPh>
    <rPh sb="108" eb="110">
      <t>シタマワ</t>
    </rPh>
    <rPh sb="116" eb="118">
      <t>チョッキン</t>
    </rPh>
    <rPh sb="119" eb="120">
      <t>ネン</t>
    </rPh>
    <rPh sb="122" eb="124">
      <t>アンテイ</t>
    </rPh>
    <rPh sb="126" eb="128">
      <t>スイイ</t>
    </rPh>
    <rPh sb="154" eb="156">
      <t>ウワマワ</t>
    </rPh>
    <rPh sb="161" eb="162">
      <t>ソウ</t>
    </rPh>
    <rPh sb="162" eb="164">
      <t>ヒヨウ</t>
    </rPh>
    <rPh sb="165" eb="167">
      <t>リョウキン</t>
    </rPh>
    <rPh sb="167" eb="169">
      <t>シュウニュウ</t>
    </rPh>
    <rPh sb="170" eb="171">
      <t>マカナ</t>
    </rPh>
    <rPh sb="176" eb="179">
      <t>シュウエキセイ</t>
    </rPh>
    <rPh sb="180" eb="182">
      <t>イジ</t>
    </rPh>
    <rPh sb="216" eb="218">
      <t>ヨコバ</t>
    </rPh>
    <rPh sb="230" eb="232">
      <t>アンテイ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</si>
</sst>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114.6</c:v>
                </c:pt>
                <c:pt idx="1">
                  <c:v>108.1</c:v>
                </c:pt>
                <c:pt idx="2">
                  <c:v>226.5</c:v>
                </c:pt>
                <c:pt idx="3">
                  <c:v>242</c:v>
                </c:pt>
                <c:pt idx="4">
                  <c:v>230.1</c:v>
                </c:pt>
              </c:numCache>
            </c:numRef>
          </c:val>
          <c:extLst>
            <c:ext xmlns:c16="http://schemas.microsoft.com/office/drawing/2014/chart" uri="{C3380CC4-5D6E-409C-BE32-E72D297353CC}">
              <c16:uniqueId val="{00000000-6ECB-4F49-B23C-277E7334CBB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6ECB-4F49-B23C-277E7334CBB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106.7</c:v>
                </c:pt>
                <c:pt idx="1">
                  <c:v>0</c:v>
                </c:pt>
                <c:pt idx="2">
                  <c:v>0</c:v>
                </c:pt>
                <c:pt idx="3">
                  <c:v>0</c:v>
                </c:pt>
                <c:pt idx="4">
                  <c:v>0</c:v>
                </c:pt>
              </c:numCache>
            </c:numRef>
          </c:val>
          <c:extLst>
            <c:ext xmlns:c16="http://schemas.microsoft.com/office/drawing/2014/chart" uri="{C3380CC4-5D6E-409C-BE32-E72D297353CC}">
              <c16:uniqueId val="{00000000-CE1C-4187-AA0C-2BF15CE326B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CE1C-4187-AA0C-2BF15CE326B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FDB-4184-AC4E-2DD36CC1CFB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FDB-4184-AC4E-2DD36CC1CFB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928-4E62-B614-CAC3B9B7806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928-4E62-B614-CAC3B9B7806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DC5-4EC3-9296-1BD907CA1FF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CDC5-4EC3-9296-1BD907CA1FF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A6C-4834-B308-827D2413737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9A6C-4834-B308-827D2413737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110.3</c:v>
                </c:pt>
                <c:pt idx="1">
                  <c:v>122.1</c:v>
                </c:pt>
                <c:pt idx="2">
                  <c:v>86.8</c:v>
                </c:pt>
                <c:pt idx="3">
                  <c:v>76.5</c:v>
                </c:pt>
                <c:pt idx="4">
                  <c:v>94.1</c:v>
                </c:pt>
              </c:numCache>
            </c:numRef>
          </c:val>
          <c:extLst>
            <c:ext xmlns:c16="http://schemas.microsoft.com/office/drawing/2014/chart" uri="{C3380CC4-5D6E-409C-BE32-E72D297353CC}">
              <c16:uniqueId val="{00000000-9515-42D2-9B6A-154EA03A6F4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9515-42D2-9B6A-154EA03A6F4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66.2</c:v>
                </c:pt>
                <c:pt idx="1">
                  <c:v>7.5</c:v>
                </c:pt>
                <c:pt idx="2">
                  <c:v>55.9</c:v>
                </c:pt>
                <c:pt idx="3">
                  <c:v>58.7</c:v>
                </c:pt>
                <c:pt idx="4">
                  <c:v>56.5</c:v>
                </c:pt>
              </c:numCache>
            </c:numRef>
          </c:val>
          <c:extLst>
            <c:ext xmlns:c16="http://schemas.microsoft.com/office/drawing/2014/chart" uri="{C3380CC4-5D6E-409C-BE32-E72D297353CC}">
              <c16:uniqueId val="{00000000-AE08-414C-AE30-52092BEE88C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AE08-414C-AE30-52092BEE88C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4656</c:v>
                </c:pt>
                <c:pt idx="1">
                  <c:v>672</c:v>
                </c:pt>
                <c:pt idx="2">
                  <c:v>3189</c:v>
                </c:pt>
                <c:pt idx="3">
                  <c:v>3662</c:v>
                </c:pt>
                <c:pt idx="4">
                  <c:v>3312</c:v>
                </c:pt>
              </c:numCache>
            </c:numRef>
          </c:val>
          <c:extLst>
            <c:ext xmlns:c16="http://schemas.microsoft.com/office/drawing/2014/chart" uri="{C3380CC4-5D6E-409C-BE32-E72D297353CC}">
              <c16:uniqueId val="{00000000-89EB-42D1-A3ED-6A45435DC3D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89EB-42D1-A3ED-6A45435DC3D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新町駐車場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1830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35</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114.6</v>
      </c>
      <c r="V31" s="116"/>
      <c r="W31" s="116"/>
      <c r="X31" s="116"/>
      <c r="Y31" s="116"/>
      <c r="Z31" s="116"/>
      <c r="AA31" s="116"/>
      <c r="AB31" s="116"/>
      <c r="AC31" s="116"/>
      <c r="AD31" s="116"/>
      <c r="AE31" s="116"/>
      <c r="AF31" s="116"/>
      <c r="AG31" s="116"/>
      <c r="AH31" s="116"/>
      <c r="AI31" s="116"/>
      <c r="AJ31" s="116"/>
      <c r="AK31" s="116"/>
      <c r="AL31" s="116"/>
      <c r="AM31" s="116"/>
      <c r="AN31" s="116">
        <f>データ!Z7</f>
        <v>108.1</v>
      </c>
      <c r="AO31" s="116"/>
      <c r="AP31" s="116"/>
      <c r="AQ31" s="116"/>
      <c r="AR31" s="116"/>
      <c r="AS31" s="116"/>
      <c r="AT31" s="116"/>
      <c r="AU31" s="116"/>
      <c r="AV31" s="116"/>
      <c r="AW31" s="116"/>
      <c r="AX31" s="116"/>
      <c r="AY31" s="116"/>
      <c r="AZ31" s="116"/>
      <c r="BA31" s="116"/>
      <c r="BB31" s="116"/>
      <c r="BC31" s="116"/>
      <c r="BD31" s="116"/>
      <c r="BE31" s="116"/>
      <c r="BF31" s="116"/>
      <c r="BG31" s="116">
        <f>データ!AA7</f>
        <v>226.5</v>
      </c>
      <c r="BH31" s="116"/>
      <c r="BI31" s="116"/>
      <c r="BJ31" s="116"/>
      <c r="BK31" s="116"/>
      <c r="BL31" s="116"/>
      <c r="BM31" s="116"/>
      <c r="BN31" s="116"/>
      <c r="BO31" s="116"/>
      <c r="BP31" s="116"/>
      <c r="BQ31" s="116"/>
      <c r="BR31" s="116"/>
      <c r="BS31" s="116"/>
      <c r="BT31" s="116"/>
      <c r="BU31" s="116"/>
      <c r="BV31" s="116"/>
      <c r="BW31" s="116"/>
      <c r="BX31" s="116"/>
      <c r="BY31" s="116"/>
      <c r="BZ31" s="116">
        <f>データ!AB7</f>
        <v>242</v>
      </c>
      <c r="CA31" s="116"/>
      <c r="CB31" s="116"/>
      <c r="CC31" s="116"/>
      <c r="CD31" s="116"/>
      <c r="CE31" s="116"/>
      <c r="CF31" s="116"/>
      <c r="CG31" s="116"/>
      <c r="CH31" s="116"/>
      <c r="CI31" s="116"/>
      <c r="CJ31" s="116"/>
      <c r="CK31" s="116"/>
      <c r="CL31" s="116"/>
      <c r="CM31" s="116"/>
      <c r="CN31" s="116"/>
      <c r="CO31" s="116"/>
      <c r="CP31" s="116"/>
      <c r="CQ31" s="116"/>
      <c r="CR31" s="116"/>
      <c r="CS31" s="116">
        <f>データ!AC7</f>
        <v>230.1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110.3</v>
      </c>
      <c r="JD31" s="111"/>
      <c r="JE31" s="111"/>
      <c r="JF31" s="111"/>
      <c r="JG31" s="111"/>
      <c r="JH31" s="111"/>
      <c r="JI31" s="111"/>
      <c r="JJ31" s="111"/>
      <c r="JK31" s="111"/>
      <c r="JL31" s="111"/>
      <c r="JM31" s="111"/>
      <c r="JN31" s="111"/>
      <c r="JO31" s="111"/>
      <c r="JP31" s="111"/>
      <c r="JQ31" s="111"/>
      <c r="JR31" s="111"/>
      <c r="JS31" s="111"/>
      <c r="JT31" s="111"/>
      <c r="JU31" s="112"/>
      <c r="JV31" s="110">
        <f>データ!DL7</f>
        <v>122.1</v>
      </c>
      <c r="JW31" s="111"/>
      <c r="JX31" s="111"/>
      <c r="JY31" s="111"/>
      <c r="JZ31" s="111"/>
      <c r="KA31" s="111"/>
      <c r="KB31" s="111"/>
      <c r="KC31" s="111"/>
      <c r="KD31" s="111"/>
      <c r="KE31" s="111"/>
      <c r="KF31" s="111"/>
      <c r="KG31" s="111"/>
      <c r="KH31" s="111"/>
      <c r="KI31" s="111"/>
      <c r="KJ31" s="111"/>
      <c r="KK31" s="111"/>
      <c r="KL31" s="111"/>
      <c r="KM31" s="111"/>
      <c r="KN31" s="112"/>
      <c r="KO31" s="110">
        <f>データ!DM7</f>
        <v>86.8</v>
      </c>
      <c r="KP31" s="111"/>
      <c r="KQ31" s="111"/>
      <c r="KR31" s="111"/>
      <c r="KS31" s="111"/>
      <c r="KT31" s="111"/>
      <c r="KU31" s="111"/>
      <c r="KV31" s="111"/>
      <c r="KW31" s="111"/>
      <c r="KX31" s="111"/>
      <c r="KY31" s="111"/>
      <c r="KZ31" s="111"/>
      <c r="LA31" s="111"/>
      <c r="LB31" s="111"/>
      <c r="LC31" s="111"/>
      <c r="LD31" s="111"/>
      <c r="LE31" s="111"/>
      <c r="LF31" s="111"/>
      <c r="LG31" s="112"/>
      <c r="LH31" s="110">
        <f>データ!DN7</f>
        <v>76.5</v>
      </c>
      <c r="LI31" s="111"/>
      <c r="LJ31" s="111"/>
      <c r="LK31" s="111"/>
      <c r="LL31" s="111"/>
      <c r="LM31" s="111"/>
      <c r="LN31" s="111"/>
      <c r="LO31" s="111"/>
      <c r="LP31" s="111"/>
      <c r="LQ31" s="111"/>
      <c r="LR31" s="111"/>
      <c r="LS31" s="111"/>
      <c r="LT31" s="111"/>
      <c r="LU31" s="111"/>
      <c r="LV31" s="111"/>
      <c r="LW31" s="111"/>
      <c r="LX31" s="111"/>
      <c r="LY31" s="111"/>
      <c r="LZ31" s="112"/>
      <c r="MA31" s="110">
        <f>データ!DO7</f>
        <v>94.1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66.2</v>
      </c>
      <c r="EM52" s="116"/>
      <c r="EN52" s="116"/>
      <c r="EO52" s="116"/>
      <c r="EP52" s="116"/>
      <c r="EQ52" s="116"/>
      <c r="ER52" s="116"/>
      <c r="ES52" s="116"/>
      <c r="ET52" s="116"/>
      <c r="EU52" s="116"/>
      <c r="EV52" s="116"/>
      <c r="EW52" s="116"/>
      <c r="EX52" s="116"/>
      <c r="EY52" s="116"/>
      <c r="EZ52" s="116"/>
      <c r="FA52" s="116"/>
      <c r="FB52" s="116"/>
      <c r="FC52" s="116"/>
      <c r="FD52" s="116"/>
      <c r="FE52" s="116">
        <f>データ!BG7</f>
        <v>7.5</v>
      </c>
      <c r="FF52" s="116"/>
      <c r="FG52" s="116"/>
      <c r="FH52" s="116"/>
      <c r="FI52" s="116"/>
      <c r="FJ52" s="116"/>
      <c r="FK52" s="116"/>
      <c r="FL52" s="116"/>
      <c r="FM52" s="116"/>
      <c r="FN52" s="116"/>
      <c r="FO52" s="116"/>
      <c r="FP52" s="116"/>
      <c r="FQ52" s="116"/>
      <c r="FR52" s="116"/>
      <c r="FS52" s="116"/>
      <c r="FT52" s="116"/>
      <c r="FU52" s="116"/>
      <c r="FV52" s="116"/>
      <c r="FW52" s="116"/>
      <c r="FX52" s="116">
        <f>データ!BH7</f>
        <v>55.9</v>
      </c>
      <c r="FY52" s="116"/>
      <c r="FZ52" s="116"/>
      <c r="GA52" s="116"/>
      <c r="GB52" s="116"/>
      <c r="GC52" s="116"/>
      <c r="GD52" s="116"/>
      <c r="GE52" s="116"/>
      <c r="GF52" s="116"/>
      <c r="GG52" s="116"/>
      <c r="GH52" s="116"/>
      <c r="GI52" s="116"/>
      <c r="GJ52" s="116"/>
      <c r="GK52" s="116"/>
      <c r="GL52" s="116"/>
      <c r="GM52" s="116"/>
      <c r="GN52" s="116"/>
      <c r="GO52" s="116"/>
      <c r="GP52" s="116"/>
      <c r="GQ52" s="116">
        <f>データ!BI7</f>
        <v>58.7</v>
      </c>
      <c r="GR52" s="116"/>
      <c r="GS52" s="116"/>
      <c r="GT52" s="116"/>
      <c r="GU52" s="116"/>
      <c r="GV52" s="116"/>
      <c r="GW52" s="116"/>
      <c r="GX52" s="116"/>
      <c r="GY52" s="116"/>
      <c r="GZ52" s="116"/>
      <c r="HA52" s="116"/>
      <c r="HB52" s="116"/>
      <c r="HC52" s="116"/>
      <c r="HD52" s="116"/>
      <c r="HE52" s="116"/>
      <c r="HF52" s="116"/>
      <c r="HG52" s="116"/>
      <c r="HH52" s="116"/>
      <c r="HI52" s="116"/>
      <c r="HJ52" s="116">
        <f>データ!BJ7</f>
        <v>56.5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4656</v>
      </c>
      <c r="JD52" s="120"/>
      <c r="JE52" s="120"/>
      <c r="JF52" s="120"/>
      <c r="JG52" s="120"/>
      <c r="JH52" s="120"/>
      <c r="JI52" s="120"/>
      <c r="JJ52" s="120"/>
      <c r="JK52" s="120"/>
      <c r="JL52" s="120"/>
      <c r="JM52" s="120"/>
      <c r="JN52" s="120"/>
      <c r="JO52" s="120"/>
      <c r="JP52" s="120"/>
      <c r="JQ52" s="120"/>
      <c r="JR52" s="120"/>
      <c r="JS52" s="120"/>
      <c r="JT52" s="120"/>
      <c r="JU52" s="120"/>
      <c r="JV52" s="120">
        <f>データ!BR7</f>
        <v>672</v>
      </c>
      <c r="JW52" s="120"/>
      <c r="JX52" s="120"/>
      <c r="JY52" s="120"/>
      <c r="JZ52" s="120"/>
      <c r="KA52" s="120"/>
      <c r="KB52" s="120"/>
      <c r="KC52" s="120"/>
      <c r="KD52" s="120"/>
      <c r="KE52" s="120"/>
      <c r="KF52" s="120"/>
      <c r="KG52" s="120"/>
      <c r="KH52" s="120"/>
      <c r="KI52" s="120"/>
      <c r="KJ52" s="120"/>
      <c r="KK52" s="120"/>
      <c r="KL52" s="120"/>
      <c r="KM52" s="120"/>
      <c r="KN52" s="120"/>
      <c r="KO52" s="120">
        <f>データ!BS7</f>
        <v>3189</v>
      </c>
      <c r="KP52" s="120"/>
      <c r="KQ52" s="120"/>
      <c r="KR52" s="120"/>
      <c r="KS52" s="120"/>
      <c r="KT52" s="120"/>
      <c r="KU52" s="120"/>
      <c r="KV52" s="120"/>
      <c r="KW52" s="120"/>
      <c r="KX52" s="120"/>
      <c r="KY52" s="120"/>
      <c r="KZ52" s="120"/>
      <c r="LA52" s="120"/>
      <c r="LB52" s="120"/>
      <c r="LC52" s="120"/>
      <c r="LD52" s="120"/>
      <c r="LE52" s="120"/>
      <c r="LF52" s="120"/>
      <c r="LG52" s="120"/>
      <c r="LH52" s="120">
        <f>データ!BT7</f>
        <v>3662</v>
      </c>
      <c r="LI52" s="120"/>
      <c r="LJ52" s="120"/>
      <c r="LK52" s="120"/>
      <c r="LL52" s="120"/>
      <c r="LM52" s="120"/>
      <c r="LN52" s="120"/>
      <c r="LO52" s="120"/>
      <c r="LP52" s="120"/>
      <c r="LQ52" s="120"/>
      <c r="LR52" s="120"/>
      <c r="LS52" s="120"/>
      <c r="LT52" s="120"/>
      <c r="LU52" s="120"/>
      <c r="LV52" s="120"/>
      <c r="LW52" s="120"/>
      <c r="LX52" s="120"/>
      <c r="LY52" s="120"/>
      <c r="LZ52" s="120"/>
      <c r="MA52" s="120">
        <f>データ!BU7</f>
        <v>3312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144</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15685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106.7</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SReRvrVVh/008lS1e7QHQeRySEwaF0ibg5vIXdhXltCjUCX2yMAqi1XdhRGZEoo7J6u3rrJ5K/9hXh5DnedKpg==" saltValue="3C0Naa5vrjs54bV/jX46u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102</v>
      </c>
      <c r="AO5" s="47" t="s">
        <v>93</v>
      </c>
      <c r="AP5" s="47" t="s">
        <v>94</v>
      </c>
      <c r="AQ5" s="47" t="s">
        <v>95</v>
      </c>
      <c r="AR5" s="47" t="s">
        <v>96</v>
      </c>
      <c r="AS5" s="47" t="s">
        <v>97</v>
      </c>
      <c r="AT5" s="47" t="s">
        <v>98</v>
      </c>
      <c r="AU5" s="47" t="s">
        <v>103</v>
      </c>
      <c r="AV5" s="47" t="s">
        <v>104</v>
      </c>
      <c r="AW5" s="47" t="s">
        <v>105</v>
      </c>
      <c r="AX5" s="47" t="s">
        <v>106</v>
      </c>
      <c r="AY5" s="47" t="s">
        <v>107</v>
      </c>
      <c r="AZ5" s="47" t="s">
        <v>93</v>
      </c>
      <c r="BA5" s="47" t="s">
        <v>94</v>
      </c>
      <c r="BB5" s="47" t="s">
        <v>95</v>
      </c>
      <c r="BC5" s="47" t="s">
        <v>96</v>
      </c>
      <c r="BD5" s="47" t="s">
        <v>97</v>
      </c>
      <c r="BE5" s="47" t="s">
        <v>98</v>
      </c>
      <c r="BF5" s="47" t="s">
        <v>88</v>
      </c>
      <c r="BG5" s="47" t="s">
        <v>108</v>
      </c>
      <c r="BH5" s="47" t="s">
        <v>90</v>
      </c>
      <c r="BI5" s="47" t="s">
        <v>101</v>
      </c>
      <c r="BJ5" s="47" t="s">
        <v>109</v>
      </c>
      <c r="BK5" s="47" t="s">
        <v>93</v>
      </c>
      <c r="BL5" s="47" t="s">
        <v>94</v>
      </c>
      <c r="BM5" s="47" t="s">
        <v>95</v>
      </c>
      <c r="BN5" s="47" t="s">
        <v>96</v>
      </c>
      <c r="BO5" s="47" t="s">
        <v>97</v>
      </c>
      <c r="BP5" s="47" t="s">
        <v>98</v>
      </c>
      <c r="BQ5" s="47" t="s">
        <v>110</v>
      </c>
      <c r="BR5" s="47" t="s">
        <v>111</v>
      </c>
      <c r="BS5" s="47" t="s">
        <v>90</v>
      </c>
      <c r="BT5" s="47" t="s">
        <v>106</v>
      </c>
      <c r="BU5" s="47" t="s">
        <v>112</v>
      </c>
      <c r="BV5" s="47" t="s">
        <v>93</v>
      </c>
      <c r="BW5" s="47" t="s">
        <v>94</v>
      </c>
      <c r="BX5" s="47" t="s">
        <v>95</v>
      </c>
      <c r="BY5" s="47" t="s">
        <v>96</v>
      </c>
      <c r="BZ5" s="47" t="s">
        <v>97</v>
      </c>
      <c r="CA5" s="47" t="s">
        <v>98</v>
      </c>
      <c r="CB5" s="47" t="s">
        <v>113</v>
      </c>
      <c r="CC5" s="47" t="s">
        <v>104</v>
      </c>
      <c r="CD5" s="47" t="s">
        <v>114</v>
      </c>
      <c r="CE5" s="47" t="s">
        <v>106</v>
      </c>
      <c r="CF5" s="47" t="s">
        <v>109</v>
      </c>
      <c r="CG5" s="47" t="s">
        <v>93</v>
      </c>
      <c r="CH5" s="47" t="s">
        <v>94</v>
      </c>
      <c r="CI5" s="47" t="s">
        <v>95</v>
      </c>
      <c r="CJ5" s="47" t="s">
        <v>96</v>
      </c>
      <c r="CK5" s="47" t="s">
        <v>97</v>
      </c>
      <c r="CL5" s="47" t="s">
        <v>98</v>
      </c>
      <c r="CM5" s="145"/>
      <c r="CN5" s="145"/>
      <c r="CO5" s="47" t="s">
        <v>115</v>
      </c>
      <c r="CP5" s="47" t="s">
        <v>89</v>
      </c>
      <c r="CQ5" s="47" t="s">
        <v>100</v>
      </c>
      <c r="CR5" s="47" t="s">
        <v>106</v>
      </c>
      <c r="CS5" s="47" t="s">
        <v>109</v>
      </c>
      <c r="CT5" s="47" t="s">
        <v>93</v>
      </c>
      <c r="CU5" s="47" t="s">
        <v>94</v>
      </c>
      <c r="CV5" s="47" t="s">
        <v>95</v>
      </c>
      <c r="CW5" s="47" t="s">
        <v>96</v>
      </c>
      <c r="CX5" s="47" t="s">
        <v>97</v>
      </c>
      <c r="CY5" s="47" t="s">
        <v>98</v>
      </c>
      <c r="CZ5" s="47" t="s">
        <v>88</v>
      </c>
      <c r="DA5" s="47" t="s">
        <v>104</v>
      </c>
      <c r="DB5" s="47" t="s">
        <v>116</v>
      </c>
      <c r="DC5" s="47" t="s">
        <v>117</v>
      </c>
      <c r="DD5" s="47" t="s">
        <v>107</v>
      </c>
      <c r="DE5" s="47" t="s">
        <v>93</v>
      </c>
      <c r="DF5" s="47" t="s">
        <v>94</v>
      </c>
      <c r="DG5" s="47" t="s">
        <v>95</v>
      </c>
      <c r="DH5" s="47" t="s">
        <v>96</v>
      </c>
      <c r="DI5" s="47" t="s">
        <v>97</v>
      </c>
      <c r="DJ5" s="47" t="s">
        <v>35</v>
      </c>
      <c r="DK5" s="47" t="s">
        <v>103</v>
      </c>
      <c r="DL5" s="47" t="s">
        <v>118</v>
      </c>
      <c r="DM5" s="47" t="s">
        <v>100</v>
      </c>
      <c r="DN5" s="47" t="s">
        <v>106</v>
      </c>
      <c r="DO5" s="47" t="s">
        <v>112</v>
      </c>
      <c r="DP5" s="47" t="s">
        <v>93</v>
      </c>
      <c r="DQ5" s="47" t="s">
        <v>94</v>
      </c>
      <c r="DR5" s="47" t="s">
        <v>95</v>
      </c>
      <c r="DS5" s="47" t="s">
        <v>96</v>
      </c>
      <c r="DT5" s="47" t="s">
        <v>97</v>
      </c>
      <c r="DU5" s="47" t="s">
        <v>98</v>
      </c>
    </row>
    <row r="6" spans="1:125" s="54" customFormat="1" x14ac:dyDescent="0.15">
      <c r="A6" s="37" t="s">
        <v>119</v>
      </c>
      <c r="B6" s="48">
        <f>B8</f>
        <v>2022</v>
      </c>
      <c r="C6" s="48">
        <f t="shared" ref="C6:X6" si="1">C8</f>
        <v>382132</v>
      </c>
      <c r="D6" s="48">
        <f t="shared" si="1"/>
        <v>47</v>
      </c>
      <c r="E6" s="48">
        <f t="shared" si="1"/>
        <v>14</v>
      </c>
      <c r="F6" s="48">
        <f t="shared" si="1"/>
        <v>0</v>
      </c>
      <c r="G6" s="48">
        <f t="shared" si="1"/>
        <v>7</v>
      </c>
      <c r="H6" s="48" t="str">
        <f>SUBSTITUTE(H8,"　","")</f>
        <v>愛媛県四国中央市</v>
      </c>
      <c r="I6" s="48" t="str">
        <f t="shared" si="1"/>
        <v>新町駐車場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42</v>
      </c>
      <c r="S6" s="50" t="str">
        <f t="shared" si="1"/>
        <v>駅</v>
      </c>
      <c r="T6" s="50" t="str">
        <f t="shared" si="1"/>
        <v>無</v>
      </c>
      <c r="U6" s="51">
        <f t="shared" si="1"/>
        <v>1830</v>
      </c>
      <c r="V6" s="51">
        <f t="shared" si="1"/>
        <v>68</v>
      </c>
      <c r="W6" s="51">
        <f t="shared" si="1"/>
        <v>35</v>
      </c>
      <c r="X6" s="50" t="str">
        <f t="shared" si="1"/>
        <v>無</v>
      </c>
      <c r="Y6" s="52">
        <f>IF(Y8="-",NA(),Y8)</f>
        <v>114.6</v>
      </c>
      <c r="Z6" s="52">
        <f t="shared" ref="Z6:AH6" si="2">IF(Z8="-",NA(),Z8)</f>
        <v>108.1</v>
      </c>
      <c r="AA6" s="52">
        <f t="shared" si="2"/>
        <v>226.5</v>
      </c>
      <c r="AB6" s="52">
        <f t="shared" si="2"/>
        <v>242</v>
      </c>
      <c r="AC6" s="52">
        <f t="shared" si="2"/>
        <v>230.1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66.2</v>
      </c>
      <c r="BG6" s="52">
        <f t="shared" ref="BG6:BO6" si="5">IF(BG8="-",NA(),BG8)</f>
        <v>7.5</v>
      </c>
      <c r="BH6" s="52">
        <f t="shared" si="5"/>
        <v>55.9</v>
      </c>
      <c r="BI6" s="52">
        <f t="shared" si="5"/>
        <v>58.7</v>
      </c>
      <c r="BJ6" s="52">
        <f t="shared" si="5"/>
        <v>56.5</v>
      </c>
      <c r="BK6" s="52">
        <f t="shared" si="5"/>
        <v>30.4</v>
      </c>
      <c r="BL6" s="52">
        <f t="shared" si="5"/>
        <v>33.6</v>
      </c>
      <c r="BM6" s="52">
        <f t="shared" si="5"/>
        <v>-122.5</v>
      </c>
      <c r="BN6" s="52">
        <f t="shared" si="5"/>
        <v>8.5</v>
      </c>
      <c r="BO6" s="52">
        <f t="shared" si="5"/>
        <v>26.6</v>
      </c>
      <c r="BP6" s="49" t="str">
        <f>IF(BP8="-","",IF(BP8="-","【-】","【"&amp;SUBSTITUTE(TEXT(BP8,"#,##0.0"),"-","△")&amp;"】"))</f>
        <v>【12.8】</v>
      </c>
      <c r="BQ6" s="53">
        <f>IF(BQ8="-",NA(),BQ8)</f>
        <v>4656</v>
      </c>
      <c r="BR6" s="53">
        <f t="shared" ref="BR6:BZ6" si="6">IF(BR8="-",NA(),BR8)</f>
        <v>672</v>
      </c>
      <c r="BS6" s="53">
        <f t="shared" si="6"/>
        <v>3189</v>
      </c>
      <c r="BT6" s="53">
        <f t="shared" si="6"/>
        <v>3662</v>
      </c>
      <c r="BU6" s="53">
        <f t="shared" si="6"/>
        <v>3312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120</v>
      </c>
      <c r="CM6" s="51">
        <f t="shared" ref="CM6:CN6" si="7">CM8</f>
        <v>15685</v>
      </c>
      <c r="CN6" s="51">
        <f t="shared" si="7"/>
        <v>0</v>
      </c>
      <c r="CO6" s="52"/>
      <c r="CP6" s="52"/>
      <c r="CQ6" s="52"/>
      <c r="CR6" s="52"/>
      <c r="CS6" s="52"/>
      <c r="CT6" s="52"/>
      <c r="CU6" s="52"/>
      <c r="CV6" s="52"/>
      <c r="CW6" s="52"/>
      <c r="CX6" s="52"/>
      <c r="CY6" s="49" t="s">
        <v>121</v>
      </c>
      <c r="CZ6" s="52">
        <f>IF(CZ8="-",NA(),CZ8)</f>
        <v>106.7</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110.3</v>
      </c>
      <c r="DL6" s="52">
        <f t="shared" ref="DL6:DT6" si="9">IF(DL8="-",NA(),DL8)</f>
        <v>122.1</v>
      </c>
      <c r="DM6" s="52">
        <f t="shared" si="9"/>
        <v>86.8</v>
      </c>
      <c r="DN6" s="52">
        <f t="shared" si="9"/>
        <v>76.5</v>
      </c>
      <c r="DO6" s="52">
        <f t="shared" si="9"/>
        <v>94.1</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122</v>
      </c>
      <c r="B7" s="48">
        <f t="shared" ref="B7:X7" si="10">B8</f>
        <v>2022</v>
      </c>
      <c r="C7" s="48">
        <f t="shared" si="10"/>
        <v>382132</v>
      </c>
      <c r="D7" s="48">
        <f t="shared" si="10"/>
        <v>47</v>
      </c>
      <c r="E7" s="48">
        <f t="shared" si="10"/>
        <v>14</v>
      </c>
      <c r="F7" s="48">
        <f t="shared" si="10"/>
        <v>0</v>
      </c>
      <c r="G7" s="48">
        <f t="shared" si="10"/>
        <v>7</v>
      </c>
      <c r="H7" s="48" t="str">
        <f t="shared" si="10"/>
        <v>愛媛県　四国中央市</v>
      </c>
      <c r="I7" s="48" t="str">
        <f t="shared" si="10"/>
        <v>新町駐車場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42</v>
      </c>
      <c r="S7" s="50" t="str">
        <f t="shared" si="10"/>
        <v>駅</v>
      </c>
      <c r="T7" s="50" t="str">
        <f t="shared" si="10"/>
        <v>無</v>
      </c>
      <c r="U7" s="51">
        <f t="shared" si="10"/>
        <v>1830</v>
      </c>
      <c r="V7" s="51">
        <f t="shared" si="10"/>
        <v>68</v>
      </c>
      <c r="W7" s="51">
        <f t="shared" si="10"/>
        <v>35</v>
      </c>
      <c r="X7" s="50" t="str">
        <f t="shared" si="10"/>
        <v>無</v>
      </c>
      <c r="Y7" s="52">
        <f>Y8</f>
        <v>114.6</v>
      </c>
      <c r="Z7" s="52">
        <f t="shared" ref="Z7:AH7" si="11">Z8</f>
        <v>108.1</v>
      </c>
      <c r="AA7" s="52">
        <f t="shared" si="11"/>
        <v>226.5</v>
      </c>
      <c r="AB7" s="52">
        <f t="shared" si="11"/>
        <v>242</v>
      </c>
      <c r="AC7" s="52">
        <f t="shared" si="11"/>
        <v>230.1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66.2</v>
      </c>
      <c r="BG7" s="52">
        <f t="shared" ref="BG7:BO7" si="14">BG8</f>
        <v>7.5</v>
      </c>
      <c r="BH7" s="52">
        <f t="shared" si="14"/>
        <v>55.9</v>
      </c>
      <c r="BI7" s="52">
        <f t="shared" si="14"/>
        <v>58.7</v>
      </c>
      <c r="BJ7" s="52">
        <f t="shared" si="14"/>
        <v>56.5</v>
      </c>
      <c r="BK7" s="52">
        <f t="shared" si="14"/>
        <v>30.4</v>
      </c>
      <c r="BL7" s="52">
        <f t="shared" si="14"/>
        <v>33.6</v>
      </c>
      <c r="BM7" s="52">
        <f t="shared" si="14"/>
        <v>-122.5</v>
      </c>
      <c r="BN7" s="52">
        <f t="shared" si="14"/>
        <v>8.5</v>
      </c>
      <c r="BO7" s="52">
        <f t="shared" si="14"/>
        <v>26.6</v>
      </c>
      <c r="BP7" s="49"/>
      <c r="BQ7" s="53">
        <f>BQ8</f>
        <v>4656</v>
      </c>
      <c r="BR7" s="53">
        <f t="shared" ref="BR7:BZ7" si="15">BR8</f>
        <v>672</v>
      </c>
      <c r="BS7" s="53">
        <f t="shared" si="15"/>
        <v>3189</v>
      </c>
      <c r="BT7" s="53">
        <f t="shared" si="15"/>
        <v>3662</v>
      </c>
      <c r="BU7" s="53">
        <f t="shared" si="15"/>
        <v>3312</v>
      </c>
      <c r="BV7" s="53">
        <f t="shared" si="15"/>
        <v>8183</v>
      </c>
      <c r="BW7" s="53">
        <f t="shared" si="15"/>
        <v>7940</v>
      </c>
      <c r="BX7" s="53">
        <f t="shared" si="15"/>
        <v>2576</v>
      </c>
      <c r="BY7" s="53">
        <f t="shared" si="15"/>
        <v>4153</v>
      </c>
      <c r="BZ7" s="53">
        <f t="shared" si="15"/>
        <v>6140</v>
      </c>
      <c r="CA7" s="51"/>
      <c r="CB7" s="52" t="s">
        <v>123</v>
      </c>
      <c r="CC7" s="52" t="s">
        <v>123</v>
      </c>
      <c r="CD7" s="52" t="s">
        <v>123</v>
      </c>
      <c r="CE7" s="52" t="s">
        <v>123</v>
      </c>
      <c r="CF7" s="52" t="s">
        <v>123</v>
      </c>
      <c r="CG7" s="52" t="s">
        <v>123</v>
      </c>
      <c r="CH7" s="52" t="s">
        <v>123</v>
      </c>
      <c r="CI7" s="52" t="s">
        <v>123</v>
      </c>
      <c r="CJ7" s="52" t="s">
        <v>123</v>
      </c>
      <c r="CK7" s="52" t="s">
        <v>124</v>
      </c>
      <c r="CL7" s="49"/>
      <c r="CM7" s="51">
        <f>CM8</f>
        <v>15685</v>
      </c>
      <c r="CN7" s="51">
        <f>CN8</f>
        <v>0</v>
      </c>
      <c r="CO7" s="52" t="s">
        <v>123</v>
      </c>
      <c r="CP7" s="52" t="s">
        <v>123</v>
      </c>
      <c r="CQ7" s="52" t="s">
        <v>123</v>
      </c>
      <c r="CR7" s="52" t="s">
        <v>123</v>
      </c>
      <c r="CS7" s="52" t="s">
        <v>123</v>
      </c>
      <c r="CT7" s="52" t="s">
        <v>123</v>
      </c>
      <c r="CU7" s="52" t="s">
        <v>123</v>
      </c>
      <c r="CV7" s="52" t="s">
        <v>123</v>
      </c>
      <c r="CW7" s="52" t="s">
        <v>123</v>
      </c>
      <c r="CX7" s="52" t="s">
        <v>121</v>
      </c>
      <c r="CY7" s="49"/>
      <c r="CZ7" s="52">
        <f>CZ8</f>
        <v>106.7</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110.3</v>
      </c>
      <c r="DL7" s="52">
        <f t="shared" ref="DL7:DT7" si="17">DL8</f>
        <v>122.1</v>
      </c>
      <c r="DM7" s="52">
        <f t="shared" si="17"/>
        <v>86.8</v>
      </c>
      <c r="DN7" s="52">
        <f t="shared" si="17"/>
        <v>76.5</v>
      </c>
      <c r="DO7" s="52">
        <f t="shared" si="17"/>
        <v>94.1</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382132</v>
      </c>
      <c r="D8" s="55">
        <v>47</v>
      </c>
      <c r="E8" s="55">
        <v>14</v>
      </c>
      <c r="F8" s="55">
        <v>0</v>
      </c>
      <c r="G8" s="55">
        <v>7</v>
      </c>
      <c r="H8" s="55" t="s">
        <v>125</v>
      </c>
      <c r="I8" s="55" t="s">
        <v>126</v>
      </c>
      <c r="J8" s="55" t="s">
        <v>127</v>
      </c>
      <c r="K8" s="55" t="s">
        <v>128</v>
      </c>
      <c r="L8" s="55" t="s">
        <v>129</v>
      </c>
      <c r="M8" s="55" t="s">
        <v>130</v>
      </c>
      <c r="N8" s="55" t="s">
        <v>131</v>
      </c>
      <c r="O8" s="56" t="s">
        <v>132</v>
      </c>
      <c r="P8" s="57" t="s">
        <v>133</v>
      </c>
      <c r="Q8" s="57" t="s">
        <v>134</v>
      </c>
      <c r="R8" s="58">
        <v>42</v>
      </c>
      <c r="S8" s="57" t="s">
        <v>135</v>
      </c>
      <c r="T8" s="57" t="s">
        <v>136</v>
      </c>
      <c r="U8" s="58">
        <v>1830</v>
      </c>
      <c r="V8" s="58">
        <v>68</v>
      </c>
      <c r="W8" s="58">
        <v>35</v>
      </c>
      <c r="X8" s="57" t="s">
        <v>136</v>
      </c>
      <c r="Y8" s="59">
        <v>114.6</v>
      </c>
      <c r="Z8" s="59">
        <v>108.1</v>
      </c>
      <c r="AA8" s="59">
        <v>226.5</v>
      </c>
      <c r="AB8" s="59">
        <v>242</v>
      </c>
      <c r="AC8" s="59">
        <v>230.1</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66.2</v>
      </c>
      <c r="BG8" s="59">
        <v>7.5</v>
      </c>
      <c r="BH8" s="59">
        <v>55.9</v>
      </c>
      <c r="BI8" s="59">
        <v>58.7</v>
      </c>
      <c r="BJ8" s="59">
        <v>56.5</v>
      </c>
      <c r="BK8" s="59">
        <v>30.4</v>
      </c>
      <c r="BL8" s="59">
        <v>33.6</v>
      </c>
      <c r="BM8" s="59">
        <v>-122.5</v>
      </c>
      <c r="BN8" s="59">
        <v>8.5</v>
      </c>
      <c r="BO8" s="59">
        <v>26.6</v>
      </c>
      <c r="BP8" s="56">
        <v>12.8</v>
      </c>
      <c r="BQ8" s="60">
        <v>4656</v>
      </c>
      <c r="BR8" s="60">
        <v>672</v>
      </c>
      <c r="BS8" s="60">
        <v>3189</v>
      </c>
      <c r="BT8" s="61">
        <v>3662</v>
      </c>
      <c r="BU8" s="61">
        <v>3312</v>
      </c>
      <c r="BV8" s="60">
        <v>8183</v>
      </c>
      <c r="BW8" s="60">
        <v>7940</v>
      </c>
      <c r="BX8" s="60">
        <v>2576</v>
      </c>
      <c r="BY8" s="60">
        <v>4153</v>
      </c>
      <c r="BZ8" s="60">
        <v>6140</v>
      </c>
      <c r="CA8" s="58">
        <v>10556</v>
      </c>
      <c r="CB8" s="59" t="s">
        <v>129</v>
      </c>
      <c r="CC8" s="59" t="s">
        <v>129</v>
      </c>
      <c r="CD8" s="59" t="s">
        <v>129</v>
      </c>
      <c r="CE8" s="59" t="s">
        <v>129</v>
      </c>
      <c r="CF8" s="59" t="s">
        <v>129</v>
      </c>
      <c r="CG8" s="59" t="s">
        <v>129</v>
      </c>
      <c r="CH8" s="59" t="s">
        <v>129</v>
      </c>
      <c r="CI8" s="59" t="s">
        <v>129</v>
      </c>
      <c r="CJ8" s="59" t="s">
        <v>129</v>
      </c>
      <c r="CK8" s="59" t="s">
        <v>129</v>
      </c>
      <c r="CL8" s="56" t="s">
        <v>129</v>
      </c>
      <c r="CM8" s="58">
        <v>15685</v>
      </c>
      <c r="CN8" s="58">
        <v>0</v>
      </c>
      <c r="CO8" s="59" t="s">
        <v>129</v>
      </c>
      <c r="CP8" s="59" t="s">
        <v>129</v>
      </c>
      <c r="CQ8" s="59" t="s">
        <v>129</v>
      </c>
      <c r="CR8" s="59" t="s">
        <v>129</v>
      </c>
      <c r="CS8" s="59" t="s">
        <v>129</v>
      </c>
      <c r="CT8" s="59" t="s">
        <v>129</v>
      </c>
      <c r="CU8" s="59" t="s">
        <v>129</v>
      </c>
      <c r="CV8" s="59" t="s">
        <v>129</v>
      </c>
      <c r="CW8" s="59" t="s">
        <v>129</v>
      </c>
      <c r="CX8" s="59" t="s">
        <v>129</v>
      </c>
      <c r="CY8" s="56" t="s">
        <v>129</v>
      </c>
      <c r="CZ8" s="59">
        <v>106.7</v>
      </c>
      <c r="DA8" s="59">
        <v>0</v>
      </c>
      <c r="DB8" s="59">
        <v>0</v>
      </c>
      <c r="DC8" s="59">
        <v>0</v>
      </c>
      <c r="DD8" s="59">
        <v>0</v>
      </c>
      <c r="DE8" s="59">
        <v>83.1</v>
      </c>
      <c r="DF8" s="59">
        <v>54.4</v>
      </c>
      <c r="DG8" s="59">
        <v>70.3</v>
      </c>
      <c r="DH8" s="59">
        <v>70</v>
      </c>
      <c r="DI8" s="59">
        <v>47.6</v>
      </c>
      <c r="DJ8" s="56">
        <v>72.2</v>
      </c>
      <c r="DK8" s="59">
        <v>110.3</v>
      </c>
      <c r="DL8" s="59">
        <v>122.1</v>
      </c>
      <c r="DM8" s="59">
        <v>86.8</v>
      </c>
      <c r="DN8" s="59">
        <v>76.5</v>
      </c>
      <c r="DO8" s="59">
        <v>94.1</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137</v>
      </c>
      <c r="C10" s="64" t="s">
        <v>138</v>
      </c>
      <c r="D10" s="64" t="s">
        <v>139</v>
      </c>
      <c r="E10" s="64" t="s">
        <v>140</v>
      </c>
      <c r="F10" s="64" t="s">
        <v>141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2024-01-11T00:15:33Z</dcterms:created>
  <dcterms:modified xsi:type="dcterms:W3CDTF">2024-02-09T08:03:34Z</dcterms:modified>
  <cp:category/>
</cp:coreProperties>
</file>