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kk001fs\上水-経理\経営比較分析表\R01経営分析（H30決算分）\"/>
    </mc:Choice>
  </mc:AlternateContent>
  <workbookProtection workbookAlgorithmName="SHA-512" workbookHashValue="GWGqimOZpXDuxziSQ47g7X2nycSaDTTOSDOOozz1Maqh7LuzcX1ihUN4uEN04o1FT4IUHVSwE6nvW87nXvxmJg==" workbookSaltValue="zEmgNei4EqTD6Qf+FYskZ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<sst xmlns="http://schemas.openxmlformats.org/spreadsheetml/2006/main" count="220" uniqueCount="108">
  <si>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</si>
  <si>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</si>
  <si>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</si>
  <si>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</si>
  <si>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</si>
  <si>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</si>
  <si>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</si>
  <si>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</si>
  <si>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</si>
  <si>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</si>
  <si>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</si>
  <si>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</si>
  <si>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</si>
  <si>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</si>
  <si>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</si>
  <si>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</si>
  <si>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</si>
  <si>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</si>
  <si>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</si>
  <si>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</si>
  <si>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</si>
  <si>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</si>
  <si>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</si>
  <si>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</si>
  <si>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</si>
  <si>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</si>
  <si>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</si>
  <si>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</si>
  <si>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</si>
  <si>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</si>
  <si>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</si>
  <si>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</si>
  <si>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</si>
  <si>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</si>
  <si>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</si>
  <si>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</si>
  <si>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</si>
  <si>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</si>
  <si>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</si>
  <si>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</si>
  <si>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</si>
  <si>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</si>
  <si>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</si>
  <si>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</si>
  <si>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</si>
  <si>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</si>
  <si>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</si>
  <si>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</si>
  <si>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</si>
  <si>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</si>
  <si>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</si>
  <si>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</si>
  <si>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</si>
  <si>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</si>
  <si>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</si>
  <si>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</si>
  <si>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</si>
  <si>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</si>
  <si>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</si>
  <si>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</si>
  <si>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</si>
  <si>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</si>
  <si>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</si>
  <si>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</si>
  <si>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</si>
  <si>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</si>
  <si>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</si>
  <si>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</si>
  <si>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</si>
  <si>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</si>
  <si>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</si>
  <si>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</si>
  <si>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</si>
  <si>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</si>
  <si>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</si>
  <si>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</si>
  <si>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</si>
  <si>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</si>
  <si>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</si>
  <si>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</si>
  <si>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</si>
  <si>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</si>
  <si>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</si>
  <si>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</si>
  <si>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</si>
  <si>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</si>
  <si>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</si>
  <si>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</si>
  <si>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</si>
  <si>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</si>
  <si>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</si>
  <si>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</si>
  <si>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</si>
  <si>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四国中央市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</si>
  <si>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</si>
  <si>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</si>
  <si>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</si>
  <si>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</si>
  <si>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</si>
  <si>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</si>
  <si>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</si>
  <si>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</si>
  <si>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</si>
  <si>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</si>
  <si>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</si>
  <si>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②管路経年化率」より法定耐用年数を経過した管路について類似団体と比較しても少ないが年々増加傾向にある。また管路以外の資産（建物、構築物、機械など）の多くも耐用年数に近づいている。そのため「①有形固定資産減価償却率」では減価償却が進んでいることを示しており類似団体と比較しても高い数値となっている。
「③管路更新率」については年度によりバラつきがあるが、今なお多くの老朽管を抱えている状況である。今後は現在策定中のアセットマネジメントの結果を踏まえ、更新の優先順位づけや平準化を図り、効率的に更新を進めていく必要がある。</t>
    <phoneticPr fontId="4"/>
  </si>
  <si>
    <t>　本市水道事業においては法定耐用年数に近づいた資産が多く存在しており、現在更新中の中田井浄水場のほか、場外施設や管路の更新が重要となってきている。今後の更新事業を実施するにあたって、配水施設の統廃合等、効率的な施設更新をしていかなくてはならない。
　現段階では安定している経営状況でも、今後の更新投資の財源確保については企業債に頼らざるを得ない状況であることから、水道料金の見直しについても検討する必要がある。 
それらを踏まえ、現在策定中の「四国中央市水道事業ビジョン」で、現状と課題分析、アセットマネジメントによる適切な投資計画により健全な運営を確保していきたいと考えている。</t>
    <rPh sb="73" eb="75">
      <t>コンゴ</t>
    </rPh>
    <rPh sb="76" eb="78">
      <t>コウシン</t>
    </rPh>
    <rPh sb="78" eb="80">
      <t>ジギョウ</t>
    </rPh>
    <rPh sb="81" eb="83">
      <t>ジッシ</t>
    </rPh>
    <rPh sb="91" eb="93">
      <t>ハイスイ</t>
    </rPh>
    <phoneticPr fontId="4"/>
  </si>
  <si>
    <t>　「①経常収支比率」「⑤料金回収率」について、ともに100％を上回っており現段階では経営に必要な経費を水道料金で賄えている状況といえる。ただ近年は類似団体を下回ることもあり、現在施工中の更新工事完了後となる令和2年度以降は多大な減価償却費により厳しい経営状況となることも考えられる。
　「⑥給水原価」については類似団体よりも高く費用がかかっている。この要因は浄水場更新工事において既存施設の除却の際に生じる資産減耗費によるものであるが、前述のとおり更新工事完了後も減価償却費の増加が影響し、給水原価は今後も類似団体より高いものと考えられる。
　「④企業債残高対給水収益比率」が年々増加傾向にあり、今後の施設更新においても企業債に依存することが考えられる為、更なる費用削減や更新投資等に充てる財源の確保に努めていく必要がある。
　「⑦施設利用率」については類似団体の平均値より下回っているが、現在更新中の施設においてダウンサイジングを実施しており今後数値の改善が期待できる。
　また「⑧有収率」についても平均値より下回っているが、現在高水圧地域の解消に向けて事業を実施中であり、30年度は若干改善できた。引き続き高水圧地域の調整と漏水調査の強化により、漏水による無効水量の減少に努めていきたい。</t>
    <rPh sb="70" eb="71">
      <t>キン</t>
    </rPh>
    <rPh sb="87" eb="89">
      <t>ゲンザイ</t>
    </rPh>
    <rPh sb="89" eb="92">
      <t>セコウチュウ</t>
    </rPh>
    <rPh sb="93" eb="95">
      <t>コウシン</t>
    </rPh>
    <rPh sb="95" eb="97">
      <t>コウジ</t>
    </rPh>
    <rPh sb="97" eb="99">
      <t>カンリョウ</t>
    </rPh>
    <rPh sb="99" eb="100">
      <t>ゴ</t>
    </rPh>
    <rPh sb="103" eb="105">
      <t>レイワ</t>
    </rPh>
    <rPh sb="106" eb="108">
      <t>ネンド</t>
    </rPh>
    <rPh sb="108" eb="110">
      <t>イコウ</t>
    </rPh>
    <rPh sb="111" eb="113">
      <t>タダイ</t>
    </rPh>
    <rPh sb="114" eb="116">
      <t>ゲンカ</t>
    </rPh>
    <rPh sb="116" eb="118">
      <t>ショウキャク</t>
    </rPh>
    <rPh sb="118" eb="119">
      <t>ヒ</t>
    </rPh>
    <rPh sb="122" eb="123">
      <t>キビ</t>
    </rPh>
    <rPh sb="125" eb="127">
      <t>ケイエイ</t>
    </rPh>
    <rPh sb="127" eb="129">
      <t>ジョウキョウ</t>
    </rPh>
    <rPh sb="135" eb="136">
      <t>カンガ</t>
    </rPh>
    <rPh sb="224" eb="226">
      <t>コウシン</t>
    </rPh>
    <rPh sb="226" eb="228">
      <t>コウジ</t>
    </rPh>
    <rPh sb="228" eb="230">
      <t>カンリョウ</t>
    </rPh>
    <rPh sb="230" eb="231">
      <t>ゴ</t>
    </rPh>
    <rPh sb="232" eb="234">
      <t>ゲンカ</t>
    </rPh>
    <rPh sb="234" eb="236">
      <t>ショウキャク</t>
    </rPh>
    <rPh sb="236" eb="237">
      <t>ヒ</t>
    </rPh>
    <rPh sb="238" eb="240">
      <t>ゾウカ</t>
    </rPh>
    <rPh sb="241" eb="243">
      <t>エイキョウ</t>
    </rPh>
    <rPh sb="245" eb="247">
      <t>キュウスイ</t>
    </rPh>
    <rPh sb="247" eb="249">
      <t>ゲンカ</t>
    </rPh>
    <rPh sb="250" eb="252">
      <t>コンゴ</t>
    </rPh>
    <rPh sb="253" eb="255">
      <t>ルイジ</t>
    </rPh>
    <rPh sb="255" eb="257">
      <t>ダンタイ</t>
    </rPh>
    <rPh sb="259" eb="260">
      <t>タカ</t>
    </rPh>
    <rPh sb="264" eb="265">
      <t>カンガ</t>
    </rPh>
    <rPh sb="416" eb="418">
      <t>ジッシ</t>
    </rPh>
    <rPh sb="464" eb="466">
      <t>ゲンザイ</t>
    </rPh>
    <rPh sb="490" eb="492">
      <t>ネンド</t>
    </rPh>
    <rPh sb="493" eb="495">
      <t>ジャッカン</t>
    </rPh>
    <rPh sb="495" eb="497">
      <t>カイゼン</t>
    </rPh>
    <rPh sb="501" eb="502">
      <t>ヒ</t>
    </rPh>
    <rPh sb="503" eb="504">
      <t>ツヅ</t>
    </rPh>
    <rPh sb="505" eb="508">
      <t>コウスイアツ</t>
    </rPh>
    <rPh sb="508" eb="510">
      <t>チイキ</t>
    </rPh>
    <rPh sb="511" eb="513">
      <t>チョウセイ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</si>
</sst>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0.34</c:v>
                </c:pt>
                <c:pt idx="1">
                  <c:v>1.05</c:v>
                </c:pt>
                <c:pt idx="2">
                  <c:v>1.39</c:v>
                </c:pt>
                <c:pt idx="3">
                  <c:v>0.24</c:v>
                </c:pt>
                <c:pt idx="4">
                  <c:v>0.45</c:v>
                </c:pt>
              </c:numCache>
            </c:numRef>
          </c:val>
          <c:extLst>
            <c:ext xmlns:c16="http://schemas.microsoft.com/office/drawing/2014/chart" uri="{C3380CC4-5D6E-409C-BE32-E72D297353CC}">
              <c16:uniqueId val="{00000000-DB97-4243-889E-4BA4A6D8B48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DB97-4243-889E-4BA4A6D8B48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51.78</c:v>
                </c:pt>
                <c:pt idx="1">
                  <c:v>51.3</c:v>
                </c:pt>
                <c:pt idx="2">
                  <c:v>50.1</c:v>
                </c:pt>
                <c:pt idx="3">
                  <c:v>51.02</c:v>
                </c:pt>
                <c:pt idx="4">
                  <c:v>46.72</c:v>
                </c:pt>
              </c:numCache>
            </c:numRef>
          </c:val>
          <c:extLst>
            <c:ext xmlns:c16="http://schemas.microsoft.com/office/drawing/2014/chart" uri="{C3380CC4-5D6E-409C-BE32-E72D297353CC}">
              <c16:uniqueId val="{00000000-C32F-487B-9C4C-D909EF7515A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C32F-487B-9C4C-D909EF7515A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84</c:v>
                </c:pt>
                <c:pt idx="1">
                  <c:v>83.65</c:v>
                </c:pt>
                <c:pt idx="2">
                  <c:v>85.86</c:v>
                </c:pt>
                <c:pt idx="3">
                  <c:v>83.34</c:v>
                </c:pt>
                <c:pt idx="4">
                  <c:v>86.15</c:v>
                </c:pt>
              </c:numCache>
            </c:numRef>
          </c:val>
          <c:extLst>
            <c:ext xmlns:c16="http://schemas.microsoft.com/office/drawing/2014/chart" uri="{C3380CC4-5D6E-409C-BE32-E72D297353CC}">
              <c16:uniqueId val="{00000000-0C40-4DC4-B936-2804D6AADB9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0C40-4DC4-B936-2804D6AADB9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121.44</c:v>
                </c:pt>
                <c:pt idx="1">
                  <c:v>121.09</c:v>
                </c:pt>
                <c:pt idx="2">
                  <c:v>106.39</c:v>
                </c:pt>
                <c:pt idx="3">
                  <c:v>106.45</c:v>
                </c:pt>
                <c:pt idx="4">
                  <c:v>108.5</c:v>
                </c:pt>
              </c:numCache>
            </c:numRef>
          </c:val>
          <c:extLst>
            <c:ext xmlns:c16="http://schemas.microsoft.com/office/drawing/2014/chart" uri="{C3380CC4-5D6E-409C-BE32-E72D297353CC}">
              <c16:uniqueId val="{00000000-F5EE-47EE-B050-F12AC76BA5F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F5EE-47EE-B050-F12AC76BA5F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57.45</c:v>
                </c:pt>
                <c:pt idx="1">
                  <c:v>56.19</c:v>
                </c:pt>
                <c:pt idx="2">
                  <c:v>55.88</c:v>
                </c:pt>
                <c:pt idx="3">
                  <c:v>55.48</c:v>
                </c:pt>
                <c:pt idx="4">
                  <c:v>54.73</c:v>
                </c:pt>
              </c:numCache>
            </c:numRef>
          </c:val>
          <c:extLst>
            <c:ext xmlns:c16="http://schemas.microsoft.com/office/drawing/2014/chart" uri="{C3380CC4-5D6E-409C-BE32-E72D297353CC}">
              <c16:uniqueId val="{00000000-32F7-4EF9-86BF-F1CD0C0A803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32F7-4EF9-86BF-F1CD0C0A803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7.92</c:v>
                </c:pt>
                <c:pt idx="1">
                  <c:v>7.99</c:v>
                </c:pt>
                <c:pt idx="2">
                  <c:v>9.81</c:v>
                </c:pt>
                <c:pt idx="3">
                  <c:v>12.45</c:v>
                </c:pt>
                <c:pt idx="4">
                  <c:v>13.52</c:v>
                </c:pt>
              </c:numCache>
            </c:numRef>
          </c:val>
          <c:extLst>
            <c:ext xmlns:c16="http://schemas.microsoft.com/office/drawing/2014/chart" uri="{C3380CC4-5D6E-409C-BE32-E72D297353CC}">
              <c16:uniqueId val="{00000000-93B1-41E6-A26A-FB4DADCEA86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93B1-41E6-A26A-FB4DADCEA86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2A-42A1-8C35-88CDD4AE563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E22A-42A1-8C35-88CDD4AE563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221.39</c:v>
                </c:pt>
                <c:pt idx="1">
                  <c:v>177.88</c:v>
                </c:pt>
                <c:pt idx="2">
                  <c:v>182.89</c:v>
                </c:pt>
                <c:pt idx="3">
                  <c:v>188.9</c:v>
                </c:pt>
                <c:pt idx="4">
                  <c:v>238.78</c:v>
                </c:pt>
              </c:numCache>
            </c:numRef>
          </c:val>
          <c:extLst>
            <c:ext xmlns:c16="http://schemas.microsoft.com/office/drawing/2014/chart" uri="{C3380CC4-5D6E-409C-BE32-E72D297353CC}">
              <c16:uniqueId val="{00000000-25A1-401B-9ECB-F0900DC7CD9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25A1-401B-9ECB-F0900DC7CD9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437.83</c:v>
                </c:pt>
                <c:pt idx="1">
                  <c:v>456.83</c:v>
                </c:pt>
                <c:pt idx="2">
                  <c:v>496.17</c:v>
                </c:pt>
                <c:pt idx="3">
                  <c:v>545.86</c:v>
                </c:pt>
                <c:pt idx="4">
                  <c:v>615.79</c:v>
                </c:pt>
              </c:numCache>
            </c:numRef>
          </c:val>
          <c:extLst>
            <c:ext xmlns:c16="http://schemas.microsoft.com/office/drawing/2014/chart" uri="{C3380CC4-5D6E-409C-BE32-E72D297353CC}">
              <c16:uniqueId val="{00000000-2546-4D8E-8785-74FAFD98FCF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2546-4D8E-8785-74FAFD98FCF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118.3</c:v>
                </c:pt>
                <c:pt idx="1">
                  <c:v>118.55</c:v>
                </c:pt>
                <c:pt idx="2">
                  <c:v>102.33</c:v>
                </c:pt>
                <c:pt idx="3">
                  <c:v>103.12</c:v>
                </c:pt>
                <c:pt idx="4">
                  <c:v>104.92</c:v>
                </c:pt>
              </c:numCache>
            </c:numRef>
          </c:val>
          <c:extLst>
            <c:ext xmlns:c16="http://schemas.microsoft.com/office/drawing/2014/chart" uri="{C3380CC4-5D6E-409C-BE32-E72D297353CC}">
              <c16:uniqueId val="{00000000-1B6E-4AD3-9430-67EB86D0EEA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1B6E-4AD3-9430-67EB86D0EEA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154.54</c:v>
                </c:pt>
                <c:pt idx="1">
                  <c:v>154.47999999999999</c:v>
                </c:pt>
                <c:pt idx="2">
                  <c:v>179.24</c:v>
                </c:pt>
                <c:pt idx="3">
                  <c:v>180.27</c:v>
                </c:pt>
                <c:pt idx="4">
                  <c:v>177.61</c:v>
                </c:pt>
              </c:numCache>
            </c:numRef>
          </c:val>
          <c:extLst>
            <c:ext xmlns:c16="http://schemas.microsoft.com/office/drawing/2014/chart" uri="{C3380CC4-5D6E-409C-BE32-E72D297353CC}">
              <c16:uniqueId val="{00000000-E099-4338-AFE1-F8E0DEB5534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E099-4338-AFE1-F8E0DEB5534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愛媛県　四国中央市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非設置</v>
      </c>
      <c r="AE8" s="59"/>
      <c r="AF8" s="59"/>
      <c r="AG8" s="59"/>
      <c r="AH8" s="59"/>
      <c r="AI8" s="59"/>
      <c r="AJ8" s="59"/>
      <c r="AK8" s="4"/>
      <c r="AL8" s="60">
        <f>データ!$R$6</f>
        <v>87482</v>
      </c>
      <c r="AM8" s="60"/>
      <c r="AN8" s="60"/>
      <c r="AO8" s="60"/>
      <c r="AP8" s="60"/>
      <c r="AQ8" s="60"/>
      <c r="AR8" s="60"/>
      <c r="AS8" s="60"/>
      <c r="AT8" s="51">
        <f>データ!$S$6</f>
        <v>421.24</v>
      </c>
      <c r="AU8" s="52"/>
      <c r="AV8" s="52"/>
      <c r="AW8" s="52"/>
      <c r="AX8" s="52"/>
      <c r="AY8" s="52"/>
      <c r="AZ8" s="52"/>
      <c r="BA8" s="52"/>
      <c r="BB8" s="53">
        <f>データ!$T$6</f>
        <v>207.68</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57.92</v>
      </c>
      <c r="J10" s="52"/>
      <c r="K10" s="52"/>
      <c r="L10" s="52"/>
      <c r="M10" s="52"/>
      <c r="N10" s="52"/>
      <c r="O10" s="63"/>
      <c r="P10" s="53">
        <f>データ!$P$6</f>
        <v>87.78</v>
      </c>
      <c r="Q10" s="53"/>
      <c r="R10" s="53"/>
      <c r="S10" s="53"/>
      <c r="T10" s="53"/>
      <c r="U10" s="53"/>
      <c r="V10" s="53"/>
      <c r="W10" s="60">
        <f>データ!$Q$6</f>
        <v>3240</v>
      </c>
      <c r="X10" s="60"/>
      <c r="Y10" s="60"/>
      <c r="Z10" s="60"/>
      <c r="AA10" s="60"/>
      <c r="AB10" s="60"/>
      <c r="AC10" s="60"/>
      <c r="AD10" s="2"/>
      <c r="AE10" s="2"/>
      <c r="AF10" s="2"/>
      <c r="AG10" s="2"/>
      <c r="AH10" s="4"/>
      <c r="AI10" s="4"/>
      <c r="AJ10" s="4"/>
      <c r="AK10" s="4"/>
      <c r="AL10" s="60">
        <f>データ!$U$6</f>
        <v>76374</v>
      </c>
      <c r="AM10" s="60"/>
      <c r="AN10" s="60"/>
      <c r="AO10" s="60"/>
      <c r="AP10" s="60"/>
      <c r="AQ10" s="60"/>
      <c r="AR10" s="60"/>
      <c r="AS10" s="60"/>
      <c r="AT10" s="51">
        <f>データ!$V$6</f>
        <v>54.39</v>
      </c>
      <c r="AU10" s="52"/>
      <c r="AV10" s="52"/>
      <c r="AW10" s="52"/>
      <c r="AX10" s="52"/>
      <c r="AY10" s="52"/>
      <c r="AZ10" s="52"/>
      <c r="BA10" s="52"/>
      <c r="BB10" s="53">
        <f>データ!$W$6</f>
        <v>1404.19</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O52YpXYitJdAP7W9i9pDmaE7mbq8ubGy0gEZLp0EzkqFHxBrj9czVp6VIwwMxSgt5P3/V05PD2mxPTzN2zxUEw==" saltValue="oGFLywAQ5aGbApotmygr/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382132</v>
      </c>
      <c r="D6" s="34">
        <f t="shared" si="3"/>
        <v>46</v>
      </c>
      <c r="E6" s="34">
        <f t="shared" si="3"/>
        <v>1</v>
      </c>
      <c r="F6" s="34">
        <f t="shared" si="3"/>
        <v>0</v>
      </c>
      <c r="G6" s="34">
        <f t="shared" si="3"/>
        <v>1</v>
      </c>
      <c r="H6" s="34" t="str">
        <f t="shared" si="3"/>
        <v>愛媛県　四国中央市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57.92</v>
      </c>
      <c r="P6" s="35">
        <f t="shared" si="3"/>
        <v>87.78</v>
      </c>
      <c r="Q6" s="35">
        <f t="shared" si="3"/>
        <v>3240</v>
      </c>
      <c r="R6" s="35">
        <f t="shared" si="3"/>
        <v>87482</v>
      </c>
      <c r="S6" s="35">
        <f t="shared" si="3"/>
        <v>421.24</v>
      </c>
      <c r="T6" s="35">
        <f t="shared" si="3"/>
        <v>207.68</v>
      </c>
      <c r="U6" s="35">
        <f t="shared" si="3"/>
        <v>76374</v>
      </c>
      <c r="V6" s="35">
        <f t="shared" si="3"/>
        <v>54.39</v>
      </c>
      <c r="W6" s="35">
        <f t="shared" si="3"/>
        <v>1404.19</v>
      </c>
      <c r="X6" s="36">
        <f>IF(X7="",NA(),X7)</f>
        <v>121.44</v>
      </c>
      <c r="Y6" s="36">
        <f t="shared" ref="Y6:AG6" si="4">IF(Y7="",NA(),Y7)</f>
        <v>121.09</v>
      </c>
      <c r="Z6" s="36">
        <f t="shared" si="4"/>
        <v>106.39</v>
      </c>
      <c r="AA6" s="36">
        <f t="shared" si="4"/>
        <v>106.45</v>
      </c>
      <c r="AB6" s="36">
        <f t="shared" si="4"/>
        <v>108.5</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221.39</v>
      </c>
      <c r="AU6" s="36">
        <f t="shared" ref="AU6:BC6" si="6">IF(AU7="",NA(),AU7)</f>
        <v>177.88</v>
      </c>
      <c r="AV6" s="36">
        <f t="shared" si="6"/>
        <v>182.89</v>
      </c>
      <c r="AW6" s="36">
        <f t="shared" si="6"/>
        <v>188.9</v>
      </c>
      <c r="AX6" s="36">
        <f t="shared" si="6"/>
        <v>238.78</v>
      </c>
      <c r="AY6" s="36">
        <f t="shared" si="6"/>
        <v>335.95</v>
      </c>
      <c r="AZ6" s="36">
        <f t="shared" si="6"/>
        <v>346.59</v>
      </c>
      <c r="BA6" s="36">
        <f t="shared" si="6"/>
        <v>357.82</v>
      </c>
      <c r="BB6" s="36">
        <f t="shared" si="6"/>
        <v>355.5</v>
      </c>
      <c r="BC6" s="36">
        <f t="shared" si="6"/>
        <v>349.83</v>
      </c>
      <c r="BD6" s="35" t="str">
        <f>IF(BD7="","",IF(BD7="-","【-】","【"&amp;SUBSTITUTE(TEXT(BD7,"#,##0.00"),"-","△")&amp;"】"))</f>
        <v>【261.93】</v>
      </c>
      <c r="BE6" s="36">
        <f>IF(BE7="",NA(),BE7)</f>
        <v>437.83</v>
      </c>
      <c r="BF6" s="36">
        <f t="shared" ref="BF6:BN6" si="7">IF(BF7="",NA(),BF7)</f>
        <v>456.83</v>
      </c>
      <c r="BG6" s="36">
        <f t="shared" si="7"/>
        <v>496.17</v>
      </c>
      <c r="BH6" s="36">
        <f t="shared" si="7"/>
        <v>545.86</v>
      </c>
      <c r="BI6" s="36">
        <f t="shared" si="7"/>
        <v>615.79</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118.3</v>
      </c>
      <c r="BQ6" s="36">
        <f t="shared" ref="BQ6:BY6" si="8">IF(BQ7="",NA(),BQ7)</f>
        <v>118.55</v>
      </c>
      <c r="BR6" s="36">
        <f t="shared" si="8"/>
        <v>102.33</v>
      </c>
      <c r="BS6" s="36">
        <f t="shared" si="8"/>
        <v>103.12</v>
      </c>
      <c r="BT6" s="36">
        <f t="shared" si="8"/>
        <v>104.92</v>
      </c>
      <c r="BU6" s="36">
        <f t="shared" si="8"/>
        <v>105.21</v>
      </c>
      <c r="BV6" s="36">
        <f t="shared" si="8"/>
        <v>105.71</v>
      </c>
      <c r="BW6" s="36">
        <f t="shared" si="8"/>
        <v>106.01</v>
      </c>
      <c r="BX6" s="36">
        <f t="shared" si="8"/>
        <v>104.57</v>
      </c>
      <c r="BY6" s="36">
        <f t="shared" si="8"/>
        <v>103.54</v>
      </c>
      <c r="BZ6" s="35" t="str">
        <f>IF(BZ7="","",IF(BZ7="-","【-】","【"&amp;SUBSTITUTE(TEXT(BZ7,"#,##0.00"),"-","△")&amp;"】"))</f>
        <v>【103.91】</v>
      </c>
      <c r="CA6" s="36">
        <f>IF(CA7="",NA(),CA7)</f>
        <v>154.54</v>
      </c>
      <c r="CB6" s="36">
        <f t="shared" ref="CB6:CJ6" si="9">IF(CB7="",NA(),CB7)</f>
        <v>154.47999999999999</v>
      </c>
      <c r="CC6" s="36">
        <f t="shared" si="9"/>
        <v>179.24</v>
      </c>
      <c r="CD6" s="36">
        <f t="shared" si="9"/>
        <v>180.27</v>
      </c>
      <c r="CE6" s="36">
        <f t="shared" si="9"/>
        <v>177.61</v>
      </c>
      <c r="CF6" s="36">
        <f t="shared" si="9"/>
        <v>162.59</v>
      </c>
      <c r="CG6" s="36">
        <f t="shared" si="9"/>
        <v>162.15</v>
      </c>
      <c r="CH6" s="36">
        <f t="shared" si="9"/>
        <v>162.24</v>
      </c>
      <c r="CI6" s="36">
        <f t="shared" si="9"/>
        <v>165.47</v>
      </c>
      <c r="CJ6" s="36">
        <f t="shared" si="9"/>
        <v>167.46</v>
      </c>
      <c r="CK6" s="35" t="str">
        <f>IF(CK7="","",IF(CK7="-","【-】","【"&amp;SUBSTITUTE(TEXT(CK7,"#,##0.00"),"-","△")&amp;"】"))</f>
        <v>【167.11】</v>
      </c>
      <c r="CL6" s="36">
        <f>IF(CL7="",NA(),CL7)</f>
        <v>51.78</v>
      </c>
      <c r="CM6" s="36">
        <f t="shared" ref="CM6:CU6" si="10">IF(CM7="",NA(),CM7)</f>
        <v>51.3</v>
      </c>
      <c r="CN6" s="36">
        <f t="shared" si="10"/>
        <v>50.1</v>
      </c>
      <c r="CO6" s="36">
        <f t="shared" si="10"/>
        <v>51.02</v>
      </c>
      <c r="CP6" s="36">
        <f t="shared" si="10"/>
        <v>46.72</v>
      </c>
      <c r="CQ6" s="36">
        <f t="shared" si="10"/>
        <v>59.17</v>
      </c>
      <c r="CR6" s="36">
        <f t="shared" si="10"/>
        <v>59.34</v>
      </c>
      <c r="CS6" s="36">
        <f t="shared" si="10"/>
        <v>59.11</v>
      </c>
      <c r="CT6" s="36">
        <f t="shared" si="10"/>
        <v>59.74</v>
      </c>
      <c r="CU6" s="36">
        <f t="shared" si="10"/>
        <v>59.46</v>
      </c>
      <c r="CV6" s="35" t="str">
        <f>IF(CV7="","",IF(CV7="-","【-】","【"&amp;SUBSTITUTE(TEXT(CV7,"#,##0.00"),"-","△")&amp;"】"))</f>
        <v>【60.27】</v>
      </c>
      <c r="CW6" s="36">
        <f>IF(CW7="",NA(),CW7)</f>
        <v>84</v>
      </c>
      <c r="CX6" s="36">
        <f t="shared" ref="CX6:DF6" si="11">IF(CX7="",NA(),CX7)</f>
        <v>83.65</v>
      </c>
      <c r="CY6" s="36">
        <f t="shared" si="11"/>
        <v>85.86</v>
      </c>
      <c r="CZ6" s="36">
        <f t="shared" si="11"/>
        <v>83.34</v>
      </c>
      <c r="DA6" s="36">
        <f t="shared" si="11"/>
        <v>86.15</v>
      </c>
      <c r="DB6" s="36">
        <f t="shared" si="11"/>
        <v>87.6</v>
      </c>
      <c r="DC6" s="36">
        <f t="shared" si="11"/>
        <v>87.74</v>
      </c>
      <c r="DD6" s="36">
        <f t="shared" si="11"/>
        <v>87.91</v>
      </c>
      <c r="DE6" s="36">
        <f t="shared" si="11"/>
        <v>87.28</v>
      </c>
      <c r="DF6" s="36">
        <f t="shared" si="11"/>
        <v>87.41</v>
      </c>
      <c r="DG6" s="35" t="str">
        <f>IF(DG7="","",IF(DG7="-","【-】","【"&amp;SUBSTITUTE(TEXT(DG7,"#,##0.00"),"-","△")&amp;"】"))</f>
        <v>【89.92】</v>
      </c>
      <c r="DH6" s="36">
        <f>IF(DH7="",NA(),DH7)</f>
        <v>57.45</v>
      </c>
      <c r="DI6" s="36">
        <f t="shared" ref="DI6:DQ6" si="12">IF(DI7="",NA(),DI7)</f>
        <v>56.19</v>
      </c>
      <c r="DJ6" s="36">
        <f t="shared" si="12"/>
        <v>55.88</v>
      </c>
      <c r="DK6" s="36">
        <f t="shared" si="12"/>
        <v>55.48</v>
      </c>
      <c r="DL6" s="36">
        <f t="shared" si="12"/>
        <v>54.73</v>
      </c>
      <c r="DM6" s="36">
        <f t="shared" si="12"/>
        <v>45.25</v>
      </c>
      <c r="DN6" s="36">
        <f t="shared" si="12"/>
        <v>46.27</v>
      </c>
      <c r="DO6" s="36">
        <f t="shared" si="12"/>
        <v>46.88</v>
      </c>
      <c r="DP6" s="36">
        <f t="shared" si="12"/>
        <v>46.94</v>
      </c>
      <c r="DQ6" s="36">
        <f t="shared" si="12"/>
        <v>47.62</v>
      </c>
      <c r="DR6" s="35" t="str">
        <f>IF(DR7="","",IF(DR7="-","【-】","【"&amp;SUBSTITUTE(TEXT(DR7,"#,##0.00"),"-","△")&amp;"】"))</f>
        <v>【48.85】</v>
      </c>
      <c r="DS6" s="36">
        <f>IF(DS7="",NA(),DS7)</f>
        <v>7.92</v>
      </c>
      <c r="DT6" s="36">
        <f t="shared" ref="DT6:EB6" si="13">IF(DT7="",NA(),DT7)</f>
        <v>7.99</v>
      </c>
      <c r="DU6" s="36">
        <f t="shared" si="13"/>
        <v>9.81</v>
      </c>
      <c r="DV6" s="36">
        <f t="shared" si="13"/>
        <v>12.45</v>
      </c>
      <c r="DW6" s="36">
        <f t="shared" si="13"/>
        <v>13.52</v>
      </c>
      <c r="DX6" s="36">
        <f t="shared" si="13"/>
        <v>10.71</v>
      </c>
      <c r="DY6" s="36">
        <f t="shared" si="13"/>
        <v>10.93</v>
      </c>
      <c r="DZ6" s="36">
        <f t="shared" si="13"/>
        <v>13.39</v>
      </c>
      <c r="EA6" s="36">
        <f t="shared" si="13"/>
        <v>14.48</v>
      </c>
      <c r="EB6" s="36">
        <f t="shared" si="13"/>
        <v>16.27</v>
      </c>
      <c r="EC6" s="35" t="str">
        <f>IF(EC7="","",IF(EC7="-","【-】","【"&amp;SUBSTITUTE(TEXT(EC7,"#,##0.00"),"-","△")&amp;"】"))</f>
        <v>【17.80】</v>
      </c>
      <c r="ED6" s="36">
        <f>IF(ED7="",NA(),ED7)</f>
        <v>0.34</v>
      </c>
      <c r="EE6" s="36">
        <f t="shared" ref="EE6:EM6" si="14">IF(EE7="",NA(),EE7)</f>
        <v>1.05</v>
      </c>
      <c r="EF6" s="36">
        <f t="shared" si="14"/>
        <v>1.39</v>
      </c>
      <c r="EG6" s="36">
        <f t="shared" si="14"/>
        <v>0.24</v>
      </c>
      <c r="EH6" s="36">
        <f t="shared" si="14"/>
        <v>0.45</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382132</v>
      </c>
      <c r="D7" s="38">
        <v>46</v>
      </c>
      <c r="E7" s="38">
        <v>1</v>
      </c>
      <c r="F7" s="38">
        <v>0</v>
      </c>
      <c r="G7" s="38">
        <v>1</v>
      </c>
      <c r="H7" s="38" t="s">
        <v>93</v>
      </c>
      <c r="I7" s="38" t="s">
        <v>94</v>
      </c>
      <c r="J7" s="38" t="s">
        <v>95</v>
      </c>
      <c r="K7" s="38" t="s">
        <v>96</v>
      </c>
      <c r="L7" s="38" t="s">
        <v>97</v>
      </c>
      <c r="M7" s="38" t="s">
        <v>98</v>
      </c>
      <c r="N7" s="39" t="s">
        <v>99</v>
      </c>
      <c r="O7" s="39">
        <v>57.92</v>
      </c>
      <c r="P7" s="39">
        <v>87.78</v>
      </c>
      <c r="Q7" s="39">
        <v>3240</v>
      </c>
      <c r="R7" s="39">
        <v>87482</v>
      </c>
      <c r="S7" s="39">
        <v>421.24</v>
      </c>
      <c r="T7" s="39">
        <v>207.68</v>
      </c>
      <c r="U7" s="39">
        <v>76374</v>
      </c>
      <c r="V7" s="39">
        <v>54.39</v>
      </c>
      <c r="W7" s="39">
        <v>1404.19</v>
      </c>
      <c r="X7" s="39">
        <v>121.44</v>
      </c>
      <c r="Y7" s="39">
        <v>121.09</v>
      </c>
      <c r="Z7" s="39">
        <v>106.39</v>
      </c>
      <c r="AA7" s="39">
        <v>106.45</v>
      </c>
      <c r="AB7" s="39">
        <v>108.5</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221.39</v>
      </c>
      <c r="AU7" s="39">
        <v>177.88</v>
      </c>
      <c r="AV7" s="39">
        <v>182.89</v>
      </c>
      <c r="AW7" s="39">
        <v>188.9</v>
      </c>
      <c r="AX7" s="39">
        <v>238.78</v>
      </c>
      <c r="AY7" s="39">
        <v>335.95</v>
      </c>
      <c r="AZ7" s="39">
        <v>346.59</v>
      </c>
      <c r="BA7" s="39">
        <v>357.82</v>
      </c>
      <c r="BB7" s="39">
        <v>355.5</v>
      </c>
      <c r="BC7" s="39">
        <v>349.83</v>
      </c>
      <c r="BD7" s="39">
        <v>261.93</v>
      </c>
      <c r="BE7" s="39">
        <v>437.83</v>
      </c>
      <c r="BF7" s="39">
        <v>456.83</v>
      </c>
      <c r="BG7" s="39">
        <v>496.17</v>
      </c>
      <c r="BH7" s="39">
        <v>545.86</v>
      </c>
      <c r="BI7" s="39">
        <v>615.79</v>
      </c>
      <c r="BJ7" s="39">
        <v>319.82</v>
      </c>
      <c r="BK7" s="39">
        <v>312.02999999999997</v>
      </c>
      <c r="BL7" s="39">
        <v>307.45999999999998</v>
      </c>
      <c r="BM7" s="39">
        <v>312.58</v>
      </c>
      <c r="BN7" s="39">
        <v>314.87</v>
      </c>
      <c r="BO7" s="39">
        <v>270.45999999999998</v>
      </c>
      <c r="BP7" s="39">
        <v>118.3</v>
      </c>
      <c r="BQ7" s="39">
        <v>118.55</v>
      </c>
      <c r="BR7" s="39">
        <v>102.33</v>
      </c>
      <c r="BS7" s="39">
        <v>103.12</v>
      </c>
      <c r="BT7" s="39">
        <v>104.92</v>
      </c>
      <c r="BU7" s="39">
        <v>105.21</v>
      </c>
      <c r="BV7" s="39">
        <v>105.71</v>
      </c>
      <c r="BW7" s="39">
        <v>106.01</v>
      </c>
      <c r="BX7" s="39">
        <v>104.57</v>
      </c>
      <c r="BY7" s="39">
        <v>103.54</v>
      </c>
      <c r="BZ7" s="39">
        <v>103.91</v>
      </c>
      <c r="CA7" s="39">
        <v>154.54</v>
      </c>
      <c r="CB7" s="39">
        <v>154.47999999999999</v>
      </c>
      <c r="CC7" s="39">
        <v>179.24</v>
      </c>
      <c r="CD7" s="39">
        <v>180.27</v>
      </c>
      <c r="CE7" s="39">
        <v>177.61</v>
      </c>
      <c r="CF7" s="39">
        <v>162.59</v>
      </c>
      <c r="CG7" s="39">
        <v>162.15</v>
      </c>
      <c r="CH7" s="39">
        <v>162.24</v>
      </c>
      <c r="CI7" s="39">
        <v>165.47</v>
      </c>
      <c r="CJ7" s="39">
        <v>167.46</v>
      </c>
      <c r="CK7" s="39">
        <v>167.11</v>
      </c>
      <c r="CL7" s="39">
        <v>51.78</v>
      </c>
      <c r="CM7" s="39">
        <v>51.3</v>
      </c>
      <c r="CN7" s="39">
        <v>50.1</v>
      </c>
      <c r="CO7" s="39">
        <v>51.02</v>
      </c>
      <c r="CP7" s="39">
        <v>46.72</v>
      </c>
      <c r="CQ7" s="39">
        <v>59.17</v>
      </c>
      <c r="CR7" s="39">
        <v>59.34</v>
      </c>
      <c r="CS7" s="39">
        <v>59.11</v>
      </c>
      <c r="CT7" s="39">
        <v>59.74</v>
      </c>
      <c r="CU7" s="39">
        <v>59.46</v>
      </c>
      <c r="CV7" s="39">
        <v>60.27</v>
      </c>
      <c r="CW7" s="39">
        <v>84</v>
      </c>
      <c r="CX7" s="39">
        <v>83.65</v>
      </c>
      <c r="CY7" s="39">
        <v>85.86</v>
      </c>
      <c r="CZ7" s="39">
        <v>83.34</v>
      </c>
      <c r="DA7" s="39">
        <v>86.15</v>
      </c>
      <c r="DB7" s="39">
        <v>87.6</v>
      </c>
      <c r="DC7" s="39">
        <v>87.74</v>
      </c>
      <c r="DD7" s="39">
        <v>87.91</v>
      </c>
      <c r="DE7" s="39">
        <v>87.28</v>
      </c>
      <c r="DF7" s="39">
        <v>87.41</v>
      </c>
      <c r="DG7" s="39">
        <v>89.92</v>
      </c>
      <c r="DH7" s="39">
        <v>57.45</v>
      </c>
      <c r="DI7" s="39">
        <v>56.19</v>
      </c>
      <c r="DJ7" s="39">
        <v>55.88</v>
      </c>
      <c r="DK7" s="39">
        <v>55.48</v>
      </c>
      <c r="DL7" s="39">
        <v>54.73</v>
      </c>
      <c r="DM7" s="39">
        <v>45.25</v>
      </c>
      <c r="DN7" s="39">
        <v>46.27</v>
      </c>
      <c r="DO7" s="39">
        <v>46.88</v>
      </c>
      <c r="DP7" s="39">
        <v>46.94</v>
      </c>
      <c r="DQ7" s="39">
        <v>47.62</v>
      </c>
      <c r="DR7" s="39">
        <v>48.85</v>
      </c>
      <c r="DS7" s="39">
        <v>7.92</v>
      </c>
      <c r="DT7" s="39">
        <v>7.99</v>
      </c>
      <c r="DU7" s="39">
        <v>9.81</v>
      </c>
      <c r="DV7" s="39">
        <v>12.45</v>
      </c>
      <c r="DW7" s="39">
        <v>13.52</v>
      </c>
      <c r="DX7" s="39">
        <v>10.71</v>
      </c>
      <c r="DY7" s="39">
        <v>10.93</v>
      </c>
      <c r="DZ7" s="39">
        <v>13.39</v>
      </c>
      <c r="EA7" s="39">
        <v>14.48</v>
      </c>
      <c r="EB7" s="39">
        <v>16.27</v>
      </c>
      <c r="EC7" s="39">
        <v>17.8</v>
      </c>
      <c r="ED7" s="39">
        <v>0.34</v>
      </c>
      <c r="EE7" s="39">
        <v>1.05</v>
      </c>
      <c r="EF7" s="39">
        <v>1.39</v>
      </c>
      <c r="EG7" s="39">
        <v>0.24</v>
      </c>
      <c r="EH7" s="39">
        <v>0.45</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篠原昌喜</cp:lastModifiedBy>
  <cp:lastPrinted>2020-01-22T04:20:11Z</cp:lastPrinted>
  <dcterms:created xsi:type="dcterms:W3CDTF">2019-12-05T04:26:45Z</dcterms:created>
  <dcterms:modified xsi:type="dcterms:W3CDTF">2020-01-22T04:32:43Z</dcterms:modified>
  <cp:category/>
</cp:coreProperties>
</file>