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k001fs\上水-経理\経営比較分析表\R01経営分析（H30決算分）\"/>
    </mc:Choice>
  </mc:AlternateContent>
  <workbookProtection workbookAlgorithmName="SHA-512" workbookHashValue="yG3AU74ra3MN01OXnbKxaHcdCkwvriUd+uajZYiH0/T1Mo3RAMyj3c27yGBKzLO7XMsXa8Jpb+kCsvH6hYLLOQ==" workbookSaltValue="/Zzgm50h23uoHwB8C/Wplg=="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<sst xmlns="http://schemas.openxmlformats.org/spreadsheetml/2006/main" count="225" uniqueCount="112">
  <si>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</si>
  <si>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</si>
  <si>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</si>
  <si>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</si>
  <si>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</si>
  <si>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</si>
  <si>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</si>
  <si>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</si>
  <si>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</si>
  <si>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</si>
  <si>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</si>
  <si>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</si>
  <si>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</si>
  <si>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</si>
  <si>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</si>
  <si>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</si>
  <si>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</si>
  <si>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</si>
  <si>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</si>
  <si>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</si>
  <si>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</si>
  <si>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</si>
  <si>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</si>
  <si>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</si>
  <si>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</si>
  <si>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</si>
  <si>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</si>
  <si>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</si>
  <si>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</si>
  <si>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</si>
  <si>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</si>
  <si>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</si>
  <si>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</si>
  <si>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</si>
  <si>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</si>
  <si>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</si>
  <si>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</si>
  <si>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</si>
  <si>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</si>
  <si>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</si>
  <si>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</si>
  <si>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</si>
  <si>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</si>
  <si>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</si>
  <si>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</si>
  <si>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</si>
  <si>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</si>
  <si>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</si>
  <si>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</si>
  <si>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</si>
  <si>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</si>
  <si>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</si>
  <si>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</si>
  <si>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</si>
  <si>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</si>
  <si>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</si>
  <si>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</si>
  <si>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</si>
  <si>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</si>
  <si>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</si>
  <si>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</si>
  <si>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</si>
  <si>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</si>
  <si>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</si>
  <si>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</si>
  <si>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</si>
  <si>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</si>
  <si>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</si>
  <si>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</si>
  <si>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</si>
  <si>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</si>
  <si>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</si>
  <si>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</si>
  <si>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</si>
  <si>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</si>
  <si>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</si>
  <si>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</si>
  <si>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</si>
  <si>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</si>
  <si>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</si>
  <si>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</si>
  <si>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</si>
  <si>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</si>
  <si>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</si>
  <si>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</si>
  <si>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</si>
  <si>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</si>
  <si>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</si>
  <si>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</si>
  <si>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</si>
  <si>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</si>
  <si>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</si>
  <si>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</si>
  <si>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</si>
  <si>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</si>
  <si>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</si>
  <si>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</si>
  <si>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</si>
  <si>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</si>
  <si>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</si>
  <si>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</si>
  <si>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</si>
  <si>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</si>
  <si>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</si>
  <si>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</si>
  <si>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</si>
  <si>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</si>
  <si>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</si>
  <si>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</si>
  <si>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①「収益的収支比率」の数値が60％以下と類似団体と比較しても低い水準にあり、単年度収支が赤字であることを示している。
　④「企業債残高対給水収益比率」は右肩下がりではあるが、類似団体の平均の倍以上である。
　企業債償還と企業債支払い利息が支出の大半を占めており、①「収益的収支比率」⑤「料金回収率」が低く、⑥「給水原価」が高い状況である。今後も費用が給水収益以外の収入で賄われている状態が続く見込みである。
　⑦「施設利用率」⑧「有収率」とも類似団体と比較すると高く、水道施設や給水施設を通して給水される水量が収益に結びついており、施設は有効に利用されている。
　しかし、高齢化が進み、給水人口、給水量も減少しており、給水収益の増加は望めない状況であるため、適切な料金収入を確保するため、料金の見直しを検討する必要がある。</t>
    <rPh sb="3" eb="5">
      <t>シュウエキ</t>
    </rPh>
    <rPh sb="5" eb="6">
      <t>テキ</t>
    </rPh>
    <rPh sb="6" eb="8">
      <t>シュウシ</t>
    </rPh>
    <rPh sb="8" eb="10">
      <t>ヒリツ</t>
    </rPh>
    <rPh sb="12" eb="14">
      <t>スウチ</t>
    </rPh>
    <rPh sb="18" eb="20">
      <t>イカ</t>
    </rPh>
    <rPh sb="21" eb="23">
      <t>ルイジ</t>
    </rPh>
    <rPh sb="23" eb="25">
      <t>ダンタイ</t>
    </rPh>
    <rPh sb="26" eb="28">
      <t>ヒカク</t>
    </rPh>
    <rPh sb="31" eb="32">
      <t>ヒク</t>
    </rPh>
    <rPh sb="33" eb="35">
      <t>スイジュン</t>
    </rPh>
    <rPh sb="39" eb="42">
      <t>タンネンド</t>
    </rPh>
    <rPh sb="42" eb="44">
      <t>シュウシ</t>
    </rPh>
    <rPh sb="45" eb="47">
      <t>アカジ</t>
    </rPh>
    <rPh sb="53" eb="54">
      <t>シメ</t>
    </rPh>
    <rPh sb="63" eb="65">
      <t>キギョウ</t>
    </rPh>
    <rPh sb="65" eb="66">
      <t>サイ</t>
    </rPh>
    <rPh sb="66" eb="68">
      <t>ザンダカ</t>
    </rPh>
    <rPh sb="68" eb="69">
      <t>タイ</t>
    </rPh>
    <rPh sb="69" eb="71">
      <t>キュウスイ</t>
    </rPh>
    <rPh sb="71" eb="73">
      <t>シュウエキ</t>
    </rPh>
    <rPh sb="73" eb="75">
      <t>ヒリツ</t>
    </rPh>
    <rPh sb="77" eb="79">
      <t>ミギカタ</t>
    </rPh>
    <rPh sb="79" eb="80">
      <t>サ</t>
    </rPh>
    <rPh sb="88" eb="90">
      <t>ルイジ</t>
    </rPh>
    <rPh sb="90" eb="92">
      <t>ダンタイ</t>
    </rPh>
    <rPh sb="93" eb="95">
      <t>ヘイキン</t>
    </rPh>
    <rPh sb="96" eb="97">
      <t>バイ</t>
    </rPh>
    <rPh sb="97" eb="99">
      <t>イジョウ</t>
    </rPh>
    <rPh sb="105" eb="107">
      <t>キギョウ</t>
    </rPh>
    <rPh sb="107" eb="108">
      <t>サイ</t>
    </rPh>
    <rPh sb="108" eb="110">
      <t>ショウカン</t>
    </rPh>
    <rPh sb="111" eb="113">
      <t>キギョウ</t>
    </rPh>
    <rPh sb="113" eb="114">
      <t>サイ</t>
    </rPh>
    <rPh sb="114" eb="116">
      <t>シハラ</t>
    </rPh>
    <rPh sb="117" eb="119">
      <t>リソク</t>
    </rPh>
    <rPh sb="120" eb="122">
      <t>シシュツ</t>
    </rPh>
    <rPh sb="123" eb="125">
      <t>タイハン</t>
    </rPh>
    <rPh sb="126" eb="127">
      <t>シ</t>
    </rPh>
    <rPh sb="134" eb="136">
      <t>シュウエキ</t>
    </rPh>
    <rPh sb="136" eb="137">
      <t>テキ</t>
    </rPh>
    <rPh sb="137" eb="139">
      <t>シュウシ</t>
    </rPh>
    <rPh sb="139" eb="141">
      <t>ヒリツ</t>
    </rPh>
    <rPh sb="144" eb="146">
      <t>リョウキン</t>
    </rPh>
    <rPh sb="146" eb="148">
      <t>カイシュウ</t>
    </rPh>
    <rPh sb="148" eb="149">
      <t>リツ</t>
    </rPh>
    <rPh sb="151" eb="152">
      <t>ヒク</t>
    </rPh>
    <rPh sb="156" eb="158">
      <t>キュウスイ</t>
    </rPh>
    <rPh sb="158" eb="160">
      <t>ゲンカ</t>
    </rPh>
    <rPh sb="162" eb="163">
      <t>タカ</t>
    </rPh>
    <rPh sb="164" eb="166">
      <t>ジョウキョウ</t>
    </rPh>
    <rPh sb="170" eb="172">
      <t>コンゴ</t>
    </rPh>
    <rPh sb="173" eb="175">
      <t>ヒヨウ</t>
    </rPh>
    <rPh sb="176" eb="178">
      <t>キュウスイ</t>
    </rPh>
    <rPh sb="178" eb="180">
      <t>シュウエキ</t>
    </rPh>
    <rPh sb="180" eb="182">
      <t>イガイ</t>
    </rPh>
    <rPh sb="183" eb="185">
      <t>シュウニュウ</t>
    </rPh>
    <rPh sb="186" eb="187">
      <t>マカナ</t>
    </rPh>
    <rPh sb="192" eb="194">
      <t>ジョウタイ</t>
    </rPh>
    <rPh sb="195" eb="196">
      <t>ツヅ</t>
    </rPh>
    <rPh sb="197" eb="199">
      <t>ミコ</t>
    </rPh>
    <rPh sb="208" eb="210">
      <t>シセツ</t>
    </rPh>
    <rPh sb="210" eb="212">
      <t>リヨウ</t>
    </rPh>
    <rPh sb="212" eb="213">
      <t>リツ</t>
    </rPh>
    <rPh sb="216" eb="219">
      <t>ユウシュウリツ</t>
    </rPh>
    <rPh sb="222" eb="224">
      <t>ルイジ</t>
    </rPh>
    <rPh sb="224" eb="226">
      <t>ダンタイ</t>
    </rPh>
    <rPh sb="227" eb="229">
      <t>ヒカク</t>
    </rPh>
    <rPh sb="232" eb="233">
      <t>タカ</t>
    </rPh>
    <rPh sb="235" eb="237">
      <t>スイドウ</t>
    </rPh>
    <rPh sb="237" eb="239">
      <t>シセツ</t>
    </rPh>
    <rPh sb="240" eb="242">
      <t>キュウスイ</t>
    </rPh>
    <rPh sb="242" eb="244">
      <t>シセツ</t>
    </rPh>
    <rPh sb="245" eb="246">
      <t>トオ</t>
    </rPh>
    <rPh sb="248" eb="250">
      <t>キュウスイ</t>
    </rPh>
    <rPh sb="253" eb="255">
      <t>スイリョウ</t>
    </rPh>
    <rPh sb="256" eb="258">
      <t>シュウエキ</t>
    </rPh>
    <rPh sb="259" eb="260">
      <t>ムス</t>
    </rPh>
    <rPh sb="267" eb="269">
      <t>シセツ</t>
    </rPh>
    <rPh sb="270" eb="272">
      <t>ユウコウ</t>
    </rPh>
    <rPh sb="273" eb="275">
      <t>リヨウ</t>
    </rPh>
    <rPh sb="287" eb="290">
      <t>コウレイカ</t>
    </rPh>
    <rPh sb="291" eb="292">
      <t>スス</t>
    </rPh>
    <rPh sb="294" eb="296">
      <t>キュウスイ</t>
    </rPh>
    <rPh sb="296" eb="298">
      <t>ジンコウ</t>
    </rPh>
    <rPh sb="299" eb="301">
      <t>キュウスイ</t>
    </rPh>
    <rPh sb="301" eb="302">
      <t>リョウ</t>
    </rPh>
    <rPh sb="303" eb="305">
      <t>ゲンショウ</t>
    </rPh>
    <rPh sb="310" eb="312">
      <t>キュウスイ</t>
    </rPh>
    <rPh sb="312" eb="314">
      <t>シュウエキ</t>
    </rPh>
    <rPh sb="315" eb="317">
      <t>ゾウカ</t>
    </rPh>
    <rPh sb="318" eb="319">
      <t>ノゾ</t>
    </rPh>
    <rPh sb="322" eb="324">
      <t>ジョウキョウ</t>
    </rPh>
    <rPh sb="330" eb="332">
      <t>テキセツ</t>
    </rPh>
    <rPh sb="333" eb="335">
      <t>リョウキン</t>
    </rPh>
    <rPh sb="335" eb="337">
      <t>シュウニュウ</t>
    </rPh>
    <rPh sb="338" eb="340">
      <t>カクホ</t>
    </rPh>
    <rPh sb="345" eb="347">
      <t>リョウキン</t>
    </rPh>
    <rPh sb="348" eb="350">
      <t>ミナオ</t>
    </rPh>
    <rPh sb="352" eb="354">
      <t>ケントウ</t>
    </rPh>
    <rPh sb="356" eb="358">
      <t>ヒツヨウ</t>
    </rPh>
    <phoneticPr fontId="4"/>
  </si>
  <si>
    <t>　昭和50年の供用開始からほとんど管路更新は行われていない。このため、類似団体との比較でも③「管路更新率」は非常に低い数値となっている。
　また、他の施設について令和元年度に実施する中西配水池の更新により、漏水による無効水量の減少と、有収率の向上が期待できる。
　</t>
    <rPh sb="1" eb="3">
      <t>ショウワ</t>
    </rPh>
    <rPh sb="5" eb="6">
      <t>ネン</t>
    </rPh>
    <rPh sb="7" eb="9">
      <t>キョウヨウ</t>
    </rPh>
    <rPh sb="9" eb="11">
      <t>カイシ</t>
    </rPh>
    <rPh sb="17" eb="19">
      <t>カンロ</t>
    </rPh>
    <rPh sb="19" eb="21">
      <t>コウシン</t>
    </rPh>
    <rPh sb="22" eb="23">
      <t>オコナ</t>
    </rPh>
    <rPh sb="35" eb="37">
      <t>ルイジ</t>
    </rPh>
    <rPh sb="37" eb="39">
      <t>ダンタイ</t>
    </rPh>
    <rPh sb="41" eb="43">
      <t>ヒカク</t>
    </rPh>
    <rPh sb="47" eb="49">
      <t>カンロ</t>
    </rPh>
    <rPh sb="49" eb="51">
      <t>コウシン</t>
    </rPh>
    <rPh sb="51" eb="52">
      <t>リツ</t>
    </rPh>
    <rPh sb="54" eb="56">
      <t>ヒジョウ</t>
    </rPh>
    <rPh sb="57" eb="58">
      <t>ヒク</t>
    </rPh>
    <rPh sb="59" eb="61">
      <t>スウチ</t>
    </rPh>
    <rPh sb="73" eb="74">
      <t>ホカ</t>
    </rPh>
    <rPh sb="75" eb="77">
      <t>シセツ</t>
    </rPh>
    <rPh sb="81" eb="83">
      <t>レイワ</t>
    </rPh>
    <rPh sb="83" eb="85">
      <t>ガンネン</t>
    </rPh>
    <rPh sb="85" eb="86">
      <t>ド</t>
    </rPh>
    <rPh sb="87" eb="89">
      <t>ジッシ</t>
    </rPh>
    <rPh sb="91" eb="93">
      <t>ナカニシ</t>
    </rPh>
    <rPh sb="93" eb="95">
      <t>ハイスイ</t>
    </rPh>
    <rPh sb="95" eb="96">
      <t>イケ</t>
    </rPh>
    <rPh sb="97" eb="99">
      <t>コウシン</t>
    </rPh>
    <rPh sb="103" eb="105">
      <t>ロウスイ</t>
    </rPh>
    <rPh sb="108" eb="110">
      <t>ムコウ</t>
    </rPh>
    <rPh sb="110" eb="112">
      <t>スイリョウ</t>
    </rPh>
    <rPh sb="113" eb="115">
      <t>ゲンショウ</t>
    </rPh>
    <rPh sb="117" eb="120">
      <t>ユウシュウリツ</t>
    </rPh>
    <rPh sb="121" eb="123">
      <t>コウジョウ</t>
    </rPh>
    <rPh sb="124" eb="126">
      <t>キタイ</t>
    </rPh>
    <phoneticPr fontId="4"/>
  </si>
  <si>
    <t>　本簡易水道事業は、高齢化地域であり、給水人口及び給水量も減少しており、給水収益の増加は望めない。
　施設の老朽化が進んでおり、安全・快適な水の供給の確保や、災害時に安定的な給水を行うため施設の強靭化に向け、計画的な施設の更新・改修を実行していくことが必要である。
　今後は水道事業ビジョン策定により運営基盤の強化を図るべく、水道料金の統一にも取り組んでいく必要がある。</t>
    <rPh sb="1" eb="2">
      <t>ホン</t>
    </rPh>
    <rPh sb="2" eb="4">
      <t>カンイ</t>
    </rPh>
    <rPh sb="4" eb="6">
      <t>スイドウ</t>
    </rPh>
    <rPh sb="6" eb="8">
      <t>ジギョウ</t>
    </rPh>
    <rPh sb="10" eb="13">
      <t>コウレイカ</t>
    </rPh>
    <rPh sb="13" eb="15">
      <t>チイキ</t>
    </rPh>
    <rPh sb="19" eb="21">
      <t>キュウスイ</t>
    </rPh>
    <rPh sb="21" eb="23">
      <t>ジンコウ</t>
    </rPh>
    <rPh sb="23" eb="24">
      <t>オヨ</t>
    </rPh>
    <rPh sb="25" eb="27">
      <t>キュウスイ</t>
    </rPh>
    <rPh sb="27" eb="28">
      <t>リョウ</t>
    </rPh>
    <rPh sb="29" eb="31">
      <t>ゲンショウ</t>
    </rPh>
    <rPh sb="36" eb="38">
      <t>キュウスイ</t>
    </rPh>
    <rPh sb="38" eb="40">
      <t>シュウエキ</t>
    </rPh>
    <rPh sb="41" eb="43">
      <t>ゾウカ</t>
    </rPh>
    <rPh sb="44" eb="45">
      <t>ノゾ</t>
    </rPh>
    <rPh sb="51" eb="53">
      <t>シセツ</t>
    </rPh>
    <rPh sb="54" eb="57">
      <t>ロウキュウカ</t>
    </rPh>
    <rPh sb="58" eb="59">
      <t>スス</t>
    </rPh>
    <rPh sb="64" eb="66">
      <t>アンゼン</t>
    </rPh>
    <rPh sb="67" eb="69">
      <t>カイテキ</t>
    </rPh>
    <rPh sb="70" eb="71">
      <t>ミズ</t>
    </rPh>
    <rPh sb="72" eb="74">
      <t>キョウキュウ</t>
    </rPh>
    <rPh sb="75" eb="77">
      <t>カクホ</t>
    </rPh>
    <rPh sb="79" eb="81">
      <t>サイガイ</t>
    </rPh>
    <rPh sb="81" eb="82">
      <t>トキ</t>
    </rPh>
    <rPh sb="83" eb="85">
      <t>アンテイ</t>
    </rPh>
    <rPh sb="85" eb="86">
      <t>テキ</t>
    </rPh>
    <rPh sb="87" eb="89">
      <t>キュウスイ</t>
    </rPh>
    <rPh sb="90" eb="91">
      <t>オコナ</t>
    </rPh>
    <rPh sb="94" eb="96">
      <t>シセツ</t>
    </rPh>
    <rPh sb="99" eb="100">
      <t>カ</t>
    </rPh>
    <rPh sb="101" eb="102">
      <t>ム</t>
    </rPh>
    <rPh sb="104" eb="107">
      <t>ケイカクテキ</t>
    </rPh>
    <rPh sb="108" eb="110">
      <t>シセツ</t>
    </rPh>
    <rPh sb="111" eb="113">
      <t>コウシン</t>
    </rPh>
    <rPh sb="114" eb="116">
      <t>カイシュウ</t>
    </rPh>
    <rPh sb="117" eb="119">
      <t>ジッコウ</t>
    </rPh>
    <rPh sb="126" eb="128">
      <t>ヒツヨウ</t>
    </rPh>
    <rPh sb="134" eb="136">
      <t>コンゴ</t>
    </rPh>
    <rPh sb="137" eb="139">
      <t>スイドウ</t>
    </rPh>
    <rPh sb="139" eb="141">
      <t>ジギョウ</t>
    </rPh>
    <rPh sb="145" eb="147">
      <t>サクテイ</t>
    </rPh>
    <rPh sb="150" eb="152">
      <t>ウンエイ</t>
    </rPh>
    <rPh sb="152" eb="154">
      <t>キバン</t>
    </rPh>
    <rPh sb="155" eb="157">
      <t>キョウカ</t>
    </rPh>
    <rPh sb="158" eb="159">
      <t>ハカ</t>
    </rPh>
    <rPh sb="163" eb="165">
      <t>スイドウ</t>
    </rPh>
    <rPh sb="165" eb="167">
      <t>リョウキン</t>
    </rPh>
    <rPh sb="168" eb="170">
      <t>トウイツ</t>
    </rPh>
    <rPh sb="172" eb="173">
      <t>ト</t>
    </rPh>
    <rPh sb="174" eb="175">
      <t>ク</t>
    </rPh>
    <rPh sb="179" eb="1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</si>
</sst>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c:v>
                </c:pt>
                <c:pt idx="1">
                  <c:v>0</c:v>
                </c:pt>
                <c:pt idx="2">
                  <c:v>0</c:v>
                </c:pt>
                <c:pt idx="3">
                  <c:v>0</c:v>
                </c:pt>
                <c:pt idx="4">
                  <c:v>0</c:v>
                </c:pt>
              </c:numCache>
            </c:numRef>
          </c:val>
          <c:extLst>
            <c:ext xmlns:c16="http://schemas.microsoft.com/office/drawing/2014/chart" uri="{C3380CC4-5D6E-409C-BE32-E72D297353CC}">
              <c16:uniqueId val="{00000000-A705-4460-B219-D3759F444CE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A705-4460-B219-D3759F444CE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57.65</c:v>
                </c:pt>
                <c:pt idx="1">
                  <c:v>56.26</c:v>
                </c:pt>
                <c:pt idx="2">
                  <c:v>59.99</c:v>
                </c:pt>
                <c:pt idx="3">
                  <c:v>55.03</c:v>
                </c:pt>
                <c:pt idx="4">
                  <c:v>54.7</c:v>
                </c:pt>
              </c:numCache>
            </c:numRef>
          </c:val>
          <c:extLst>
            <c:ext xmlns:c16="http://schemas.microsoft.com/office/drawing/2014/chart" uri="{C3380CC4-5D6E-409C-BE32-E72D297353CC}">
              <c16:uniqueId val="{00000000-2B4D-4AD2-A1AE-6235C6DA17B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2B4D-4AD2-A1AE-6235C6DA17B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c:v>
                </c:pt>
                <c:pt idx="1">
                  <c:v>84.35</c:v>
                </c:pt>
                <c:pt idx="2">
                  <c:v>84.35</c:v>
                </c:pt>
                <c:pt idx="3">
                  <c:v>84.35</c:v>
                </c:pt>
                <c:pt idx="4">
                  <c:v>84.35</c:v>
                </c:pt>
              </c:numCache>
            </c:numRef>
          </c:val>
          <c:extLst>
            <c:ext xmlns:c16="http://schemas.microsoft.com/office/drawing/2014/chart" uri="{C3380CC4-5D6E-409C-BE32-E72D297353CC}">
              <c16:uniqueId val="{00000000-010B-414A-B014-1E4C5905CF5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010B-414A-B014-1E4C5905CF5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59.33</c:v>
                </c:pt>
                <c:pt idx="1">
                  <c:v>55.99</c:v>
                </c:pt>
                <c:pt idx="2">
                  <c:v>53.92</c:v>
                </c:pt>
                <c:pt idx="3">
                  <c:v>72.03</c:v>
                </c:pt>
                <c:pt idx="4">
                  <c:v>50.62</c:v>
                </c:pt>
              </c:numCache>
            </c:numRef>
          </c:val>
          <c:extLst>
            <c:ext xmlns:c16="http://schemas.microsoft.com/office/drawing/2014/chart" uri="{C3380CC4-5D6E-409C-BE32-E72D297353CC}">
              <c16:uniqueId val="{00000000-F406-4DCD-9651-58837FB5E54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F406-4DCD-9651-58837FB5E54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65-4A1D-A0FC-E8D6CF8C76B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65-4A1D-A0FC-E8D6CF8C76B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0-4D1A-AEF7-F88FFE018E9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0-4D1A-AEF7-F88FFE018E9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7-4BCB-845D-DA20FB29864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7-4BCB-845D-DA20FB29864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1-4DE9-9370-C125DC87E8C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1-4DE9-9370-C125DC87E8C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2206.08</c:v>
                </c:pt>
                <c:pt idx="1">
                  <c:v>2033.95</c:v>
                </c:pt>
                <c:pt idx="2">
                  <c:v>3282.07</c:v>
                </c:pt>
                <c:pt idx="3">
                  <c:v>2979.17</c:v>
                </c:pt>
                <c:pt idx="4">
                  <c:v>2807.19</c:v>
                </c:pt>
              </c:numCache>
            </c:numRef>
          </c:val>
          <c:extLst>
            <c:ext xmlns:c16="http://schemas.microsoft.com/office/drawing/2014/chart" uri="{C3380CC4-5D6E-409C-BE32-E72D297353CC}">
              <c16:uniqueId val="{00000000-309B-4144-8C88-1425DA55B5C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309B-4144-8C88-1425DA55B5C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26.63</c:v>
                </c:pt>
                <c:pt idx="1">
                  <c:v>26.77</c:v>
                </c:pt>
                <c:pt idx="2">
                  <c:v>27.4</c:v>
                </c:pt>
                <c:pt idx="3">
                  <c:v>25.8</c:v>
                </c:pt>
                <c:pt idx="4">
                  <c:v>27.23</c:v>
                </c:pt>
              </c:numCache>
            </c:numRef>
          </c:val>
          <c:extLst>
            <c:ext xmlns:c16="http://schemas.microsoft.com/office/drawing/2014/chart" uri="{C3380CC4-5D6E-409C-BE32-E72D297353CC}">
              <c16:uniqueId val="{00000000-4869-44DD-B6D6-1F19BCFDE98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4869-44DD-B6D6-1F19BCFDE98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515.5</c:v>
                </c:pt>
                <c:pt idx="1">
                  <c:v>513.6</c:v>
                </c:pt>
                <c:pt idx="2">
                  <c:v>497.49</c:v>
                </c:pt>
                <c:pt idx="3">
                  <c:v>587.37</c:v>
                </c:pt>
                <c:pt idx="4">
                  <c:v>560.92999999999995</c:v>
                </c:pt>
              </c:numCache>
            </c:numRef>
          </c:val>
          <c:extLst>
            <c:ext xmlns:c16="http://schemas.microsoft.com/office/drawing/2014/chart" uri="{C3380CC4-5D6E-409C-BE32-E72D297353CC}">
              <c16:uniqueId val="{00000000-8DF1-492F-8C72-ECB835E5B9A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8DF1-492F-8C72-ECB835E5B9A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S40" zoomScale="75" zoomScaleNormal="100" zoomScaleSheetLayoutView="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四国中央市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87482</v>
      </c>
      <c r="AM8" s="50"/>
      <c r="AN8" s="50"/>
      <c r="AO8" s="50"/>
      <c r="AP8" s="50"/>
      <c r="AQ8" s="50"/>
      <c r="AR8" s="50"/>
      <c r="AS8" s="50"/>
      <c r="AT8" s="46">
        <f>データ!$S$6</f>
        <v>421.24</v>
      </c>
      <c r="AU8" s="46"/>
      <c r="AV8" s="46"/>
      <c r="AW8" s="46"/>
      <c r="AX8" s="46"/>
      <c r="AY8" s="46"/>
      <c r="AZ8" s="46"/>
      <c r="BA8" s="46"/>
      <c r="BB8" s="46">
        <f>データ!$T$6</f>
        <v>207.68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0.81</v>
      </c>
      <c r="Q10" s="46"/>
      <c r="R10" s="46"/>
      <c r="S10" s="46"/>
      <c r="T10" s="46"/>
      <c r="U10" s="46"/>
      <c r="V10" s="46"/>
      <c r="W10" s="50">
        <f>データ!$Q$6</f>
        <v>2160</v>
      </c>
      <c r="X10" s="50"/>
      <c r="Y10" s="50"/>
      <c r="Z10" s="50"/>
      <c r="AA10" s="50"/>
      <c r="AB10" s="50"/>
      <c r="AC10" s="50"/>
      <c r="AD10" s="2"/>
      <c r="AE10" s="2"/>
      <c r="AF10" s="2"/>
      <c r="AG10" s="2"/>
      <c r="AH10" s="2"/>
      <c r="AI10" s="2"/>
      <c r="AJ10" s="2"/>
      <c r="AK10" s="2"/>
      <c r="AL10" s="50">
        <f>データ!$U$6</f>
        <v>704</v>
      </c>
      <c r="AM10" s="50"/>
      <c r="AN10" s="50"/>
      <c r="AO10" s="50"/>
      <c r="AP10" s="50"/>
      <c r="AQ10" s="50"/>
      <c r="AR10" s="50"/>
      <c r="AS10" s="50"/>
      <c r="AT10" s="46">
        <f>データ!$V$6</f>
        <v>5.2</v>
      </c>
      <c r="AU10" s="46"/>
      <c r="AV10" s="46"/>
      <c r="AW10" s="46"/>
      <c r="AX10" s="46"/>
      <c r="AY10" s="46"/>
      <c r="AZ10" s="46"/>
      <c r="BA10" s="46"/>
      <c r="BB10" s="46">
        <f>データ!$W$6</f>
        <v>135.38</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Kub/tyENSoR2Xc9bkICpE2KdpOuxuwg4hjNv/CiPBf64wGl5kT1h/tqPXIgOAF5hKkS8VwBJnoOZ/6wSmzPeMg==" saltValue="EdkfG12Zl1Tva655CUX4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382132</v>
      </c>
      <c r="D6" s="34">
        <f t="shared" si="3"/>
        <v>47</v>
      </c>
      <c r="E6" s="34">
        <f t="shared" si="3"/>
        <v>1</v>
      </c>
      <c r="F6" s="34">
        <f t="shared" si="3"/>
        <v>0</v>
      </c>
      <c r="G6" s="34">
        <f t="shared" si="3"/>
        <v>0</v>
      </c>
      <c r="H6" s="34" t="str">
        <f t="shared" si="3"/>
        <v>愛媛県　四国中央市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0.81</v>
      </c>
      <c r="Q6" s="35">
        <f t="shared" si="3"/>
        <v>2160</v>
      </c>
      <c r="R6" s="35">
        <f t="shared" si="3"/>
        <v>87482</v>
      </c>
      <c r="S6" s="35">
        <f t="shared" si="3"/>
        <v>421.24</v>
      </c>
      <c r="T6" s="35">
        <f t="shared" si="3"/>
        <v>207.68</v>
      </c>
      <c r="U6" s="35">
        <f t="shared" si="3"/>
        <v>704</v>
      </c>
      <c r="V6" s="35">
        <f t="shared" si="3"/>
        <v>5.2</v>
      </c>
      <c r="W6" s="35">
        <f t="shared" si="3"/>
        <v>135.38</v>
      </c>
      <c r="X6" s="36">
        <f>IF(X7="",NA(),X7)</f>
        <v>59.33</v>
      </c>
      <c r="Y6" s="36">
        <f t="shared" ref="Y6:AG6" si="4">IF(Y7="",NA(),Y7)</f>
        <v>55.99</v>
      </c>
      <c r="Z6" s="36">
        <f t="shared" si="4"/>
        <v>53.92</v>
      </c>
      <c r="AA6" s="36">
        <f t="shared" si="4"/>
        <v>72.03</v>
      </c>
      <c r="AB6" s="36">
        <f t="shared" si="4"/>
        <v>50.62</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2206.08</v>
      </c>
      <c r="BF6" s="36">
        <f t="shared" ref="BF6:BN6" si="7">IF(BF7="",NA(),BF7)</f>
        <v>2033.95</v>
      </c>
      <c r="BG6" s="36">
        <f t="shared" si="7"/>
        <v>3282.07</v>
      </c>
      <c r="BH6" s="36">
        <f t="shared" si="7"/>
        <v>2979.17</v>
      </c>
      <c r="BI6" s="36">
        <f t="shared" si="7"/>
        <v>2807.19</v>
      </c>
      <c r="BJ6" s="36">
        <f t="shared" si="7"/>
        <v>1486.62</v>
      </c>
      <c r="BK6" s="36">
        <f t="shared" si="7"/>
        <v>1510.14</v>
      </c>
      <c r="BL6" s="36">
        <f t="shared" si="7"/>
        <v>1595.62</v>
      </c>
      <c r="BM6" s="36">
        <f t="shared" si="7"/>
        <v>1302.33</v>
      </c>
      <c r="BN6" s="36">
        <f t="shared" si="7"/>
        <v>1274.21</v>
      </c>
      <c r="BO6" s="35" t="str">
        <f>IF(BO7="","",IF(BO7="-","【-】","【"&amp;SUBSTITUTE(TEXT(BO7,"#,##0.00"),"-","△")&amp;"】"))</f>
        <v>【1,074.14】</v>
      </c>
      <c r="BP6" s="36">
        <f>IF(BP7="",NA(),BP7)</f>
        <v>26.63</v>
      </c>
      <c r="BQ6" s="36">
        <f t="shared" ref="BQ6:BY6" si="8">IF(BQ7="",NA(),BQ7)</f>
        <v>26.77</v>
      </c>
      <c r="BR6" s="36">
        <f t="shared" si="8"/>
        <v>27.4</v>
      </c>
      <c r="BS6" s="36">
        <f t="shared" si="8"/>
        <v>25.8</v>
      </c>
      <c r="BT6" s="36">
        <f t="shared" si="8"/>
        <v>27.23</v>
      </c>
      <c r="BU6" s="36">
        <f t="shared" si="8"/>
        <v>24.39</v>
      </c>
      <c r="BV6" s="36">
        <f t="shared" si="8"/>
        <v>22.67</v>
      </c>
      <c r="BW6" s="36">
        <f t="shared" si="8"/>
        <v>37.92</v>
      </c>
      <c r="BX6" s="36">
        <f t="shared" si="8"/>
        <v>40.89</v>
      </c>
      <c r="BY6" s="36">
        <f t="shared" si="8"/>
        <v>41.25</v>
      </c>
      <c r="BZ6" s="35" t="str">
        <f>IF(BZ7="","",IF(BZ7="-","【-】","【"&amp;SUBSTITUTE(TEXT(BZ7,"#,##0.00"),"-","△")&amp;"】"))</f>
        <v>【54.36】</v>
      </c>
      <c r="CA6" s="36">
        <f>IF(CA7="",NA(),CA7)</f>
        <v>515.5</v>
      </c>
      <c r="CB6" s="36">
        <f t="shared" ref="CB6:CJ6" si="9">IF(CB7="",NA(),CB7)</f>
        <v>513.6</v>
      </c>
      <c r="CC6" s="36">
        <f t="shared" si="9"/>
        <v>497.49</v>
      </c>
      <c r="CD6" s="36">
        <f t="shared" si="9"/>
        <v>587.37</v>
      </c>
      <c r="CE6" s="36">
        <f t="shared" si="9"/>
        <v>560.92999999999995</v>
      </c>
      <c r="CF6" s="36">
        <f t="shared" si="9"/>
        <v>734.18</v>
      </c>
      <c r="CG6" s="36">
        <f t="shared" si="9"/>
        <v>789.62</v>
      </c>
      <c r="CH6" s="36">
        <f t="shared" si="9"/>
        <v>423.18</v>
      </c>
      <c r="CI6" s="36">
        <f t="shared" si="9"/>
        <v>383.2</v>
      </c>
      <c r="CJ6" s="36">
        <f t="shared" si="9"/>
        <v>383.25</v>
      </c>
      <c r="CK6" s="35" t="str">
        <f>IF(CK7="","",IF(CK7="-","【-】","【"&amp;SUBSTITUTE(TEXT(CK7,"#,##0.00"),"-","△")&amp;"】"))</f>
        <v>【296.40】</v>
      </c>
      <c r="CL6" s="36">
        <f>IF(CL7="",NA(),CL7)</f>
        <v>57.65</v>
      </c>
      <c r="CM6" s="36">
        <f t="shared" ref="CM6:CU6" si="10">IF(CM7="",NA(),CM7)</f>
        <v>56.26</v>
      </c>
      <c r="CN6" s="36">
        <f t="shared" si="10"/>
        <v>59.99</v>
      </c>
      <c r="CO6" s="36">
        <f t="shared" si="10"/>
        <v>55.03</v>
      </c>
      <c r="CP6" s="36">
        <f t="shared" si="10"/>
        <v>54.7</v>
      </c>
      <c r="CQ6" s="36">
        <f t="shared" si="10"/>
        <v>48.36</v>
      </c>
      <c r="CR6" s="36">
        <f t="shared" si="10"/>
        <v>48.7</v>
      </c>
      <c r="CS6" s="36">
        <f t="shared" si="10"/>
        <v>46.9</v>
      </c>
      <c r="CT6" s="36">
        <f t="shared" si="10"/>
        <v>47.95</v>
      </c>
      <c r="CU6" s="36">
        <f t="shared" si="10"/>
        <v>48.26</v>
      </c>
      <c r="CV6" s="35" t="str">
        <f>IF(CV7="","",IF(CV7="-","【-】","【"&amp;SUBSTITUTE(TEXT(CV7,"#,##0.00"),"-","△")&amp;"】"))</f>
        <v>【55.95】</v>
      </c>
      <c r="CW6" s="36">
        <f>IF(CW7="",NA(),CW7)</f>
        <v>84</v>
      </c>
      <c r="CX6" s="36">
        <f t="shared" ref="CX6:DF6" si="11">IF(CX7="",NA(),CX7)</f>
        <v>84.35</v>
      </c>
      <c r="CY6" s="36">
        <f t="shared" si="11"/>
        <v>84.35</v>
      </c>
      <c r="CZ6" s="36">
        <f t="shared" si="11"/>
        <v>84.35</v>
      </c>
      <c r="DA6" s="36">
        <f t="shared" si="11"/>
        <v>84.35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382132</v>
      </c>
      <c r="D7" s="38">
        <v>47</v>
      </c>
      <c r="E7" s="38">
        <v>1</v>
      </c>
      <c r="F7" s="38">
        <v>0</v>
      </c>
      <c r="G7" s="38">
        <v>0</v>
      </c>
      <c r="H7" s="38" t="s">
        <v>96</v>
      </c>
      <c r="I7" s="38" t="s">
        <v>97</v>
      </c>
      <c r="J7" s="38" t="s">
        <v>98</v>
      </c>
      <c r="K7" s="38" t="s">
        <v>99</v>
      </c>
      <c r="L7" s="38" t="s">
        <v>100</v>
      </c>
      <c r="M7" s="38" t="s">
        <v>101</v>
      </c>
      <c r="N7" s="39" t="s">
        <v>102</v>
      </c>
      <c r="O7" s="39" t="s">
        <v>103</v>
      </c>
      <c r="P7" s="39">
        <v>0.81</v>
      </c>
      <c r="Q7" s="39">
        <v>2160</v>
      </c>
      <c r="R7" s="39">
        <v>87482</v>
      </c>
      <c r="S7" s="39">
        <v>421.24</v>
      </c>
      <c r="T7" s="39">
        <v>207.68</v>
      </c>
      <c r="U7" s="39">
        <v>704</v>
      </c>
      <c r="V7" s="39">
        <v>5.2</v>
      </c>
      <c r="W7" s="39">
        <v>135.38</v>
      </c>
      <c r="X7" s="39">
        <v>59.33</v>
      </c>
      <c r="Y7" s="39">
        <v>55.99</v>
      </c>
      <c r="Z7" s="39">
        <v>53.92</v>
      </c>
      <c r="AA7" s="39">
        <v>72.03</v>
      </c>
      <c r="AB7" s="39">
        <v>50.62</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2206.08</v>
      </c>
      <c r="BF7" s="39">
        <v>2033.95</v>
      </c>
      <c r="BG7" s="39">
        <v>3282.07</v>
      </c>
      <c r="BH7" s="39">
        <v>2979.17</v>
      </c>
      <c r="BI7" s="39">
        <v>2807.19</v>
      </c>
      <c r="BJ7" s="39">
        <v>1486.62</v>
      </c>
      <c r="BK7" s="39">
        <v>1510.14</v>
      </c>
      <c r="BL7" s="39">
        <v>1595.62</v>
      </c>
      <c r="BM7" s="39">
        <v>1302.33</v>
      </c>
      <c r="BN7" s="39">
        <v>1274.21</v>
      </c>
      <c r="BO7" s="39">
        <v>1074.1400000000001</v>
      </c>
      <c r="BP7" s="39">
        <v>26.63</v>
      </c>
      <c r="BQ7" s="39">
        <v>26.77</v>
      </c>
      <c r="BR7" s="39">
        <v>27.4</v>
      </c>
      <c r="BS7" s="39">
        <v>25.8</v>
      </c>
      <c r="BT7" s="39">
        <v>27.23</v>
      </c>
      <c r="BU7" s="39">
        <v>24.39</v>
      </c>
      <c r="BV7" s="39">
        <v>22.67</v>
      </c>
      <c r="BW7" s="39">
        <v>37.92</v>
      </c>
      <c r="BX7" s="39">
        <v>40.89</v>
      </c>
      <c r="BY7" s="39">
        <v>41.25</v>
      </c>
      <c r="BZ7" s="39">
        <v>54.36</v>
      </c>
      <c r="CA7" s="39">
        <v>515.5</v>
      </c>
      <c r="CB7" s="39">
        <v>513.6</v>
      </c>
      <c r="CC7" s="39">
        <v>497.49</v>
      </c>
      <c r="CD7" s="39">
        <v>587.37</v>
      </c>
      <c r="CE7" s="39">
        <v>560.92999999999995</v>
      </c>
      <c r="CF7" s="39">
        <v>734.18</v>
      </c>
      <c r="CG7" s="39">
        <v>789.62</v>
      </c>
      <c r="CH7" s="39">
        <v>423.18</v>
      </c>
      <c r="CI7" s="39">
        <v>383.2</v>
      </c>
      <c r="CJ7" s="39">
        <v>383.25</v>
      </c>
      <c r="CK7" s="39">
        <v>296.39999999999998</v>
      </c>
      <c r="CL7" s="39">
        <v>57.65</v>
      </c>
      <c r="CM7" s="39">
        <v>56.26</v>
      </c>
      <c r="CN7" s="39">
        <v>59.99</v>
      </c>
      <c r="CO7" s="39">
        <v>55.03</v>
      </c>
      <c r="CP7" s="39">
        <v>54.7</v>
      </c>
      <c r="CQ7" s="39">
        <v>48.36</v>
      </c>
      <c r="CR7" s="39">
        <v>48.7</v>
      </c>
      <c r="CS7" s="39">
        <v>46.9</v>
      </c>
      <c r="CT7" s="39">
        <v>47.95</v>
      </c>
      <c r="CU7" s="39">
        <v>48.26</v>
      </c>
      <c r="CV7" s="39">
        <v>55.95</v>
      </c>
      <c r="CW7" s="39">
        <v>84</v>
      </c>
      <c r="CX7" s="39">
        <v>84.35</v>
      </c>
      <c r="CY7" s="39">
        <v>84.35</v>
      </c>
      <c r="CZ7" s="39">
        <v>84.35</v>
      </c>
      <c r="DA7" s="39">
        <v>84.35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篠原昌喜</cp:lastModifiedBy>
  <cp:lastPrinted>2020-01-29T05:38:11Z</cp:lastPrinted>
  <dcterms:created xsi:type="dcterms:W3CDTF">2019-12-05T04:39:19Z</dcterms:created>
  <dcterms:modified xsi:type="dcterms:W3CDTF">2020-01-29T07:07:23Z</dcterms:modified>
  <cp:category/>
</cp:coreProperties>
</file>